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_Abt_1 Leitung, Haushalt und Finanzen\Sekretariat\Kirchenkreise\Daten Neustadt-Wunstorf\Finanz- und Planungsausschuss\Stellenplanung\"/>
    </mc:Choice>
  </mc:AlternateContent>
  <xr:revisionPtr revIDLastSave="0" documentId="13_ncr:1_{EFAB0158-85A8-4676-B0D3-26797FCD2932}" xr6:coauthVersionLast="47" xr6:coauthVersionMax="47" xr10:uidLastSave="{00000000-0000-0000-0000-000000000000}"/>
  <bookViews>
    <workbookView xWindow="-110" yWindow="-110" windowWidth="34620" windowHeight="14020" activeTab="2" xr2:uid="{00000000-000D-0000-FFFF-FFFF00000000}"/>
  </bookViews>
  <sheets>
    <sheet name="Vorbemerkungen" sheetId="1" r:id="rId1"/>
    <sheet name="Pfarrstellen" sheetId="6" r:id="rId2"/>
    <sheet name="Mitarbeiterstellen" sheetId="8" r:id="rId3"/>
  </sheets>
  <definedNames>
    <definedName name="_xlnm.Print_Area" localSheetId="2">Mitarbeiterstellen!$A$1:$K$125</definedName>
    <definedName name="_xlnm.Print_Area" localSheetId="1">Pfarrstellen!$A$1:$K$81</definedName>
    <definedName name="_xlnm.Print_Area" localSheetId="0">Vorbemerkungen!$A$1:$L$52</definedName>
    <definedName name="_xlnm.Print_Titles" localSheetId="1">Pfarrstellen!$7:$10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" i="6" l="1"/>
  <c r="E62" i="6"/>
  <c r="D62" i="6"/>
  <c r="C62" i="6"/>
  <c r="C61" i="8"/>
  <c r="D61" i="8"/>
  <c r="D58" i="6"/>
  <c r="D59" i="6"/>
  <c r="D60" i="6"/>
  <c r="D53" i="6" l="1"/>
  <c r="D54" i="6"/>
  <c r="D55" i="6"/>
  <c r="D56" i="6"/>
  <c r="D52" i="6" l="1"/>
  <c r="E85" i="8"/>
  <c r="E86" i="8" s="1"/>
  <c r="E61" i="8"/>
  <c r="H111" i="8"/>
  <c r="D13" i="6"/>
  <c r="D16" i="6"/>
  <c r="D17" i="6"/>
  <c r="D18" i="6"/>
  <c r="D19" i="6"/>
  <c r="D20" i="6"/>
  <c r="D21" i="6"/>
  <c r="D22" i="6"/>
  <c r="D23" i="6"/>
  <c r="D24" i="6"/>
  <c r="D27" i="6"/>
  <c r="D28" i="6"/>
  <c r="D29" i="6"/>
  <c r="J99" i="8"/>
  <c r="K99" i="8"/>
  <c r="K115" i="8" s="1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2" i="8"/>
  <c r="K112" i="8"/>
  <c r="J113" i="8"/>
  <c r="K113" i="8"/>
  <c r="J114" i="8"/>
  <c r="K114" i="8"/>
  <c r="D73" i="8"/>
  <c r="D76" i="8"/>
  <c r="D77" i="8"/>
  <c r="D78" i="8"/>
  <c r="D82" i="8"/>
  <c r="D83" i="8"/>
  <c r="D84" i="8"/>
  <c r="C85" i="8"/>
  <c r="D12" i="6"/>
  <c r="D30" i="6"/>
  <c r="D31" i="6"/>
  <c r="D32" i="6"/>
  <c r="D35" i="6"/>
  <c r="D36" i="6"/>
  <c r="D37" i="6"/>
  <c r="D38" i="6"/>
  <c r="D39" i="6"/>
  <c r="D40" i="6"/>
  <c r="D43" i="6"/>
  <c r="D44" i="6"/>
  <c r="D45" i="6"/>
  <c r="D46" i="6"/>
  <c r="D47" i="6"/>
  <c r="D51" i="6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G1" i="8"/>
  <c r="J115" i="8" l="1"/>
  <c r="Q115" i="8" s="1"/>
  <c r="E62" i="8"/>
  <c r="D85" i="8"/>
</calcChain>
</file>

<file path=xl/sharedStrings.xml><?xml version="1.0" encoding="utf-8"?>
<sst xmlns="http://schemas.openxmlformats.org/spreadsheetml/2006/main" count="264" uniqueCount="186">
  <si>
    <t>Finanzplanung für den Ev.-luth. Kirchenkreis</t>
  </si>
  <si>
    <t>hier: Planung der Stellen und der Personalausgaben</t>
  </si>
  <si>
    <t>I.</t>
  </si>
  <si>
    <t>II.</t>
  </si>
  <si>
    <t>Nr.</t>
  </si>
  <si>
    <t>Summe</t>
  </si>
  <si>
    <t>III.</t>
  </si>
  <si>
    <t>A 15</t>
  </si>
  <si>
    <t>A 13</t>
  </si>
  <si>
    <t>A 12</t>
  </si>
  <si>
    <t>A 11</t>
  </si>
  <si>
    <t>A 10</t>
  </si>
  <si>
    <t>Pfarrstellen:</t>
  </si>
  <si>
    <t>Mitarbeiterstellen:</t>
  </si>
  <si>
    <t>in v.H.</t>
  </si>
  <si>
    <t>TT.MM.JJ</t>
  </si>
  <si>
    <t xml:space="preserve">Der Zeitpunkt hat auch die Umsetzbarkeit/Realisierung (insbes. bei noch besetzten Stellenanteilen) zu berücksichtigen </t>
  </si>
  <si>
    <r>
      <t xml:space="preserve">* </t>
    </r>
    <r>
      <rPr>
        <vertAlign val="superscript"/>
        <sz val="10"/>
        <rFont val="Arial"/>
        <family val="2"/>
      </rPr>
      <t>1</t>
    </r>
  </si>
  <si>
    <r>
      <t xml:space="preserve">* </t>
    </r>
    <r>
      <rPr>
        <vertAlign val="superscript"/>
        <sz val="10"/>
        <rFont val="Arial"/>
        <family val="2"/>
      </rPr>
      <t>2</t>
    </r>
  </si>
  <si>
    <r>
      <t xml:space="preserve">* </t>
    </r>
    <r>
      <rPr>
        <vertAlign val="superscript"/>
        <sz val="10"/>
        <rFont val="Arial"/>
        <family val="2"/>
      </rPr>
      <t>3</t>
    </r>
  </si>
  <si>
    <r>
      <t xml:space="preserve">* </t>
    </r>
    <r>
      <rPr>
        <vertAlign val="superscript"/>
        <sz val="10"/>
        <rFont val="Arial"/>
        <family val="2"/>
      </rPr>
      <t>4</t>
    </r>
  </si>
  <si>
    <t>1.)</t>
  </si>
  <si>
    <t>2.)</t>
  </si>
  <si>
    <t>3.)</t>
  </si>
  <si>
    <t>geplante Änderung Umfang</t>
  </si>
  <si>
    <t>Planungs- / Verrechnungs-betrag</t>
  </si>
  <si>
    <t>Zeitpunkt der Änderung</t>
  </si>
  <si>
    <r>
      <t xml:space="preserve">Zeitpunkt geplante Änderung * </t>
    </r>
    <r>
      <rPr>
        <vertAlign val="superscript"/>
        <sz val="10"/>
        <rFont val="Arial"/>
        <family val="2"/>
      </rPr>
      <t>2</t>
    </r>
  </si>
  <si>
    <t>Veränderung im Stellenumfang</t>
  </si>
  <si>
    <t>Bestand am 31.12.</t>
  </si>
  <si>
    <t>Anstellungsträger (Kirchengem./ Kirchenkreis)</t>
  </si>
  <si>
    <t>gehobener Dienst</t>
  </si>
  <si>
    <t>Bewertung der Stelle (Bes./Entgeltgr.)</t>
  </si>
  <si>
    <t>Bemerkungen</t>
  </si>
  <si>
    <t xml:space="preserve">weitere finanzrelevante, planungsbereichsbezogene Dienstaufträge </t>
  </si>
  <si>
    <t>(Anstellungsträger der Mitarbeiter/-innen im Amt)</t>
  </si>
  <si>
    <t xml:space="preserve">Der Zeitpunkt hat auch die Umsetzbarkeit/Realisierung (insbes. bei noch besetzten Stellenanteilen) zu berücksichtigen! </t>
  </si>
  <si>
    <t>Vorbemerkungen und allgemeine Hinweise:</t>
  </si>
  <si>
    <t>(Verrechnungsbetrag nach § 5 FAVO - Pfarrstelle)</t>
  </si>
  <si>
    <t>(Verrechnungsbetrag nach § 5 FAVO - Superintendentur-Pfarrstelle)</t>
  </si>
  <si>
    <t xml:space="preserve">in v. H. </t>
  </si>
  <si>
    <t>A-Kirchenmusikerstellen</t>
  </si>
  <si>
    <t>B-Kirchenmusikerstellen</t>
  </si>
  <si>
    <r>
      <t xml:space="preserve">Planungs- betrag * </t>
    </r>
    <r>
      <rPr>
        <vertAlign val="superscript"/>
        <sz val="8"/>
        <rFont val="Arial"/>
        <family val="2"/>
      </rPr>
      <t>1</t>
    </r>
  </si>
  <si>
    <t xml:space="preserve">die Finanzierung aus Gesamtzuweisungsmitteln wird als Regelfall unterstellt.  </t>
  </si>
  <si>
    <r>
      <t xml:space="preserve">Hier sind die entspr. Einnahmen herkunfts- und ggf. betragsmäßig zu erfassen, soweit die Finanzierung </t>
    </r>
    <r>
      <rPr>
        <b/>
        <u/>
        <sz val="10"/>
        <rFont val="Arial"/>
        <family val="2"/>
      </rPr>
      <t xml:space="preserve">nicht </t>
    </r>
    <r>
      <rPr>
        <sz val="10"/>
        <rFont val="Arial"/>
        <family val="2"/>
      </rPr>
      <t xml:space="preserve">aus (Gesamt-)Zuweisungsmitteln erfolgt; </t>
    </r>
  </si>
  <si>
    <t>Sämtliche Mitarbeiterstellen in der Verwaltungsstelle (Kirchenamt/Kirchenkreisamt)</t>
  </si>
  <si>
    <r>
      <t xml:space="preserve">ungeachtet ihrer Finanzierung * </t>
    </r>
    <r>
      <rPr>
        <b/>
        <vertAlign val="superscript"/>
        <sz val="10"/>
        <rFont val="Arial"/>
        <family val="2"/>
      </rPr>
      <t>4</t>
    </r>
  </si>
  <si>
    <t xml:space="preserve">A 14 </t>
  </si>
  <si>
    <t>TVL 13</t>
  </si>
  <si>
    <t>TVL 12</t>
  </si>
  <si>
    <t>TVL 11</t>
  </si>
  <si>
    <t>TVL 10</t>
  </si>
  <si>
    <t>TVL 9</t>
  </si>
  <si>
    <t>Übrige Stellen (pauschaliert)</t>
  </si>
  <si>
    <t>Umfang Stellen 31.12.2012</t>
  </si>
  <si>
    <t>Kosten für die Verwaltungsstelle</t>
  </si>
  <si>
    <t>Summe Verwaltung</t>
  </si>
  <si>
    <t>1.</t>
  </si>
  <si>
    <t>Stellenplanung für den Ev.-luth. Kirchenkreis</t>
  </si>
  <si>
    <t>Gegenstand der Planung</t>
  </si>
  <si>
    <t xml:space="preserve"> </t>
  </si>
  <si>
    <t>2.</t>
  </si>
  <si>
    <t>3.</t>
  </si>
  <si>
    <t>Gestaltung des Stellenrahmenplans</t>
  </si>
  <si>
    <t>Weitere Hinweise</t>
  </si>
  <si>
    <r>
      <t xml:space="preserve">Weitere Hinweise finden sich als </t>
    </r>
    <r>
      <rPr>
        <b/>
        <sz val="10"/>
        <rFont val="Arial"/>
        <family val="2"/>
      </rPr>
      <t>*-Hinweise</t>
    </r>
    <r>
      <rPr>
        <sz val="10"/>
        <rFont val="Arial"/>
        <family val="2"/>
      </rPr>
      <t xml:space="preserve"> am Ende der "Pfarrstellen" bzw. "Mitarbeiterstellen". </t>
    </r>
  </si>
  <si>
    <t>Zu *1 ist insbesondere darauf hinzuweisen, dass hier als Anfangsbestand oder Basis der Planungen der geplante Endbestand des laufenden Planungszeitraums</t>
  </si>
  <si>
    <t>Beispiel:</t>
  </si>
  <si>
    <t xml:space="preserve">(Reduzierung von 100 auf 75 %), ist mit 75 % auszuweisen. </t>
  </si>
  <si>
    <r>
      <t xml:space="preserve">Sitz der Pfarrstelle (Kirchengem.) * </t>
    </r>
    <r>
      <rPr>
        <vertAlign val="superscript"/>
        <sz val="10"/>
        <rFont val="Arial"/>
        <family val="2"/>
      </rPr>
      <t>1</t>
    </r>
  </si>
  <si>
    <r>
      <t xml:space="preserve">in v. H. * </t>
    </r>
    <r>
      <rPr>
        <vertAlign val="superscript"/>
        <sz val="10"/>
        <rFont val="Arial"/>
        <family val="2"/>
      </rPr>
      <t>2</t>
    </r>
  </si>
  <si>
    <r>
      <t xml:space="preserve">Zeitpunkt geplante Änderung * </t>
    </r>
    <r>
      <rPr>
        <vertAlign val="superscript"/>
        <sz val="10"/>
        <rFont val="Arial"/>
        <family val="2"/>
      </rPr>
      <t>3</t>
    </r>
  </si>
  <si>
    <r>
      <t xml:space="preserve">* </t>
    </r>
    <r>
      <rPr>
        <vertAlign val="superscript"/>
        <sz val="10"/>
        <rFont val="Arial"/>
        <family val="2"/>
      </rPr>
      <t>5</t>
    </r>
  </si>
  <si>
    <r>
      <t xml:space="preserve">Die Pfarrstellen müssen nicht alphabetisch genannt werden. Die Planung in Regionen kann </t>
    </r>
    <r>
      <rPr>
        <b/>
        <u/>
        <sz val="10"/>
        <rFont val="Arial"/>
        <family val="2"/>
      </rPr>
      <t>z.B.</t>
    </r>
    <r>
      <rPr>
        <sz val="10"/>
        <rFont val="Arial"/>
        <family val="2"/>
      </rPr>
      <t xml:space="preserve"> durch Unterabschnitten (I., II., III.,...) oder durch besondere Farbgebung dargestellt werden. </t>
    </r>
  </si>
  <si>
    <t xml:space="preserve">Alle Pfarr- und Mitarbeiterstellen sind "brutto" darzustellen, also mit dem gesamten Stellenumfang - unabhängig davon, ob Stellen(-anteile) aus der Gesamt- </t>
  </si>
  <si>
    <t>zuweisung, eigenen Einnahmen aus Vermögen oder aus Leistungen anderer Stellen finanziert werden (vgl. auch § 14 Abs. 1 und 2 FAVO).</t>
  </si>
  <si>
    <t>gangenheit oft schwierig zu erkennen, ob eine Stelle tatsächlich reduziert oder nur auf andere Weise finanziert werden soll. Eine klare Unterscheidung ist</t>
  </si>
  <si>
    <t>des Stellenrahmenplans vorzunehmen; der Umfang der Delegation sollte in der Finanzsatzung des Kirchenkreises bestimmt werden.</t>
  </si>
  <si>
    <t>Der Planungsbetrag ist vom Kirchenkreis festzulegen! Vorschläge für die Berechnung des Planungsbetrages finden sich unter "Berechnung Planungsbeträge"; es</t>
  </si>
  <si>
    <t>ist auch möglich, unterschiedliche Beträge in derselben Berufsgruppe (z.B. höhere Beträge für den Kreisjugendwart oder den Kirchenmusikdirektor) zu verwenden.</t>
  </si>
  <si>
    <r>
      <t>*</t>
    </r>
    <r>
      <rPr>
        <vertAlign val="superscript"/>
        <sz val="10"/>
        <rFont val="Arial"/>
        <family val="2"/>
      </rPr>
      <t xml:space="preserve"> 4</t>
    </r>
  </si>
  <si>
    <t>Hier ist nur der planungsbereichsbezogene Anteil (60,00 v.H.) anzusetzen (40,00 v.H. werden per lk. Einzelzuweisung an den Kirchenkreis finanziert).</t>
  </si>
  <si>
    <r>
      <t xml:space="preserve">* </t>
    </r>
    <r>
      <rPr>
        <vertAlign val="superscript"/>
        <sz val="10"/>
        <rFont val="Arial"/>
        <family val="2"/>
      </rPr>
      <t>6</t>
    </r>
  </si>
  <si>
    <r>
      <t xml:space="preserve">Herkunft der finanz. Mittel / ggf. Bemerkungen *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* </t>
    </r>
    <r>
      <rPr>
        <vertAlign val="superscript"/>
        <sz val="10"/>
        <rFont val="Arial"/>
        <family val="2"/>
      </rPr>
      <t>5</t>
    </r>
  </si>
  <si>
    <r>
      <t xml:space="preserve">Planungsbetrag * </t>
    </r>
    <r>
      <rPr>
        <vertAlign val="superscript"/>
        <sz val="8"/>
        <rFont val="Arial"/>
        <family val="2"/>
      </rPr>
      <t>1</t>
    </r>
  </si>
  <si>
    <t>ggf. wäre hier auch eine Rücklagenentnahme auszuweisen</t>
  </si>
  <si>
    <r>
      <t>Höhe der finanziellen Auswirkungen als (Ganz-)Jahresbetrag im Jahr,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in dem die Veränderung eintritt, - analog zu den Veränderungen im Stellenumfang - </t>
    </r>
  </si>
  <si>
    <t xml:space="preserve">Leistungen anderer Stellen (§1 Abs. 1 FAG) sind u.a. Leistungen von Fördervereinen, Stiftungen, Sponsoren, kommunalen Körperschaften, die Klosterkammer, . . . </t>
  </si>
  <si>
    <r>
      <t xml:space="preserve">Leistungen anderer Stellen </t>
    </r>
    <r>
      <rPr>
        <sz val="10"/>
        <rFont val="Arial"/>
        <family val="2"/>
      </rPr>
      <t xml:space="preserve">(§ 1 Abs. 1 FAG) </t>
    </r>
    <r>
      <rPr>
        <sz val="10"/>
        <rFont val="Arial"/>
        <family val="2"/>
      </rPr>
      <t>sind u.a. Leistungen von Fördervereinen, Stiftungen, Sponsoren, kommunalen Körperschaften . . .</t>
    </r>
  </si>
  <si>
    <r>
      <t>Höhe der finanziellen Auswirkungen als (Ganz-)Jahresbetrag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Jahr, in dem die Veränderung eintritt, -</t>
    </r>
    <r>
      <rPr>
        <sz val="10"/>
        <rFont val="Arial"/>
        <family val="2"/>
      </rPr>
      <t xml:space="preserve"> analog zu den Veränderungen im Stellenumfang - </t>
    </r>
  </si>
  <si>
    <t>Pfarramtlichen Verbindungen sind nach § 14 Abs. 3 FAVO auszuweisen (z.B. a., b., c., … oder farbig hinterlegt).</t>
  </si>
  <si>
    <t xml:space="preserve">Planstelle nach genehmigten, ggf. fortgeschriebenen Stellenrahmenplan 2013- 2016 </t>
  </si>
  <si>
    <r>
      <t>Finanzierung durch Leistungen anderer Stellen *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und andere Finanzierungsarten * </t>
    </r>
    <r>
      <rPr>
        <b/>
        <vertAlign val="superscript"/>
        <sz val="10"/>
        <rFont val="Arial"/>
        <family val="2"/>
      </rPr>
      <t>5</t>
    </r>
  </si>
  <si>
    <t>akt. Finanzie-rungsanteil</t>
  </si>
  <si>
    <t>geplante Änderung Finanzierung</t>
  </si>
  <si>
    <t>Finanz. Auswirkungen</t>
  </si>
  <si>
    <t xml:space="preserve">Planung der Stellen und der Personalausgaben  für den Planungszeitraum 01.01.2023 - 31.12.2028 </t>
  </si>
  <si>
    <t>Gemäß § 19 des Finanzausgleichsgesetzes - FAG - hat der Kirchenkreis  für die Erfüllung der kirchlichen Aufgaben im Kirchenkreis und den seiner Aufsicht</t>
  </si>
  <si>
    <t>unterstehenden kirchlichen Körperschaften eine Finanzplanung" zu entwickeln. Die Finanzplanung umfasst dabei a.) die allgemeine Finanzplanung,  b.) die Stellen-</t>
  </si>
  <si>
    <t>planung und c.) das Gebäudemanagement, einschl. der Gebäudebedarfsplanung. Genehmigungspflichtig ist nach § 23 Abs. 2 FAG lediglich die Stellenplanung.</t>
  </si>
  <si>
    <t>Der Stellenrahmenplan ist nach dem landeskirchlichen Muster aufzustellen und dem Landeskirchenamt in elektronischer Form (Excel-Datei) zur Verfügung zu stellen.</t>
  </si>
  <si>
    <r>
      <t xml:space="preserve">mit </t>
    </r>
    <r>
      <rPr>
        <b/>
        <sz val="10"/>
        <rFont val="Arial"/>
        <family val="2"/>
      </rPr>
      <t>ausschließlich kirchenkreis- bzw. planungsbereichsbezogenen Auftrag</t>
    </r>
    <r>
      <rPr>
        <sz val="10"/>
        <rFont val="Arial"/>
        <family val="2"/>
      </rPr>
      <t xml:space="preserve"> vollständig zu erfassen. Zu den nicht ausschließlich kirchenkreis- bzw. planungs-</t>
    </r>
  </si>
  <si>
    <t>Es ist unbedingt darauf zu achten, dass die Angaben im Stellenrahmenplan den Konzepten des Kirchenkreises zu den kirchlichen Handlungsfeldern entsprechen;</t>
  </si>
  <si>
    <r>
      <t xml:space="preserve">der Stellenrahmenplan </t>
    </r>
    <r>
      <rPr>
        <b/>
        <sz val="10"/>
        <rFont val="Arial"/>
        <family val="2"/>
      </rPr>
      <t>basiert auf den Konzepten</t>
    </r>
    <r>
      <rPr>
        <sz val="10"/>
        <rFont val="Arial"/>
        <family val="2"/>
      </rPr>
      <t xml:space="preserve"> für die jeweiligen Handlungsfelder (vgl. §§ 20 Abs. 2 und 23 Abs. 1 FAG). </t>
    </r>
  </si>
  <si>
    <t xml:space="preserve">(Stand: 31.12.2022, 24.00 Uhr) anzugeben ist.  </t>
  </si>
  <si>
    <t>Eine Pfarrstelle, die nach der für den Planungszeitraum 2017 - 2022 genehmigten Planung mit Ablauf des 31.12.2022 verändert  werden soll</t>
  </si>
  <si>
    <t>Eine Pfarrstelle, die nach der Planung für den neuen Planungszeitraum zum 01.01.2023 verändert werden soll (Reduzierung von 100 auf 75 %)</t>
  </si>
  <si>
    <t>ist noch mit 100 % und der dann geplanten Veränderung um "- 25 %" zum "01.01.2023" darzustellen.</t>
  </si>
  <si>
    <t>Umfang Planstelle 31.12.2022</t>
  </si>
  <si>
    <r>
      <t xml:space="preserve">Hier ist insbes. darzulegen, a.) ob und in welcher Höhe eine Finanzierung der Personalausgaben der Pfarrer und Pfarrerinnen durch </t>
    </r>
    <r>
      <rPr>
        <b/>
        <u/>
        <sz val="10"/>
        <rFont val="Arial"/>
        <family val="2"/>
      </rPr>
      <t>Rücklagenentnahme</t>
    </r>
    <r>
      <rPr>
        <sz val="10"/>
        <rFont val="Arial"/>
        <family val="2"/>
      </rPr>
      <t xml:space="preserve"> erfolgt und ob ggf. Stellenanteile</t>
    </r>
  </si>
  <si>
    <r>
      <t>durch die Klosterkammer finanziert werden, und b.) für welchen Zeitraum eine</t>
    </r>
    <r>
      <rPr>
        <b/>
        <u/>
        <sz val="10"/>
        <rFont val="Arial"/>
        <family val="2"/>
      </rPr>
      <t xml:space="preserve"> Wiederbesetzungssperre</t>
    </r>
    <r>
      <rPr>
        <sz val="10"/>
        <rFont val="Arial"/>
        <family val="2"/>
      </rPr>
      <t xml:space="preserve"> ( § 24 Abs. 2 Nr. 1 FAG) gelten soll.</t>
    </r>
  </si>
  <si>
    <t>Umfang Stelle 31.12.2022</t>
  </si>
  <si>
    <t>Auf § 22 FAG wird verwiesen. Danach kann die Kirchenkreissynode für die Dauer des Planungszeitraums den Kirchenkreisvorstand ermächtigen, Änderungen</t>
  </si>
  <si>
    <t xml:space="preserve">Die von der Kirchenkreissynode zu beschließende und vom Landeskirchenamt nach § 23 FAG zu genehmigende Stellenplanung bezieht sich </t>
  </si>
  <si>
    <t>nur auf folgende Berufsgruppen:</t>
  </si>
  <si>
    <t>Pfarrstellen, Diakonenstellen sowie A- und B-Stellen für Kirchenmusiker*innen.</t>
  </si>
  <si>
    <r>
      <t xml:space="preserve">Der Mustervorduck ist verbindlich </t>
    </r>
    <r>
      <rPr>
        <sz val="10"/>
        <rFont val="Arial"/>
        <family val="2"/>
      </rPr>
      <t>(vgl. § 14 Abs. 4 FAVO).</t>
    </r>
  </si>
  <si>
    <t>über die regionale Zusammenarbeit von Kirchengemeinden auszuweisen. Die Stellen sind der jeweiligen kirchlichen Körperschaft zuzuordnen.</t>
  </si>
  <si>
    <t xml:space="preserve">Nach § 14 Abs. 3 FAVO sind im Stellenrahmenplan auch alle Formen der regionalen Zusammenarbeit von Kirchengemeinden nach dem Kirchengesetz </t>
  </si>
  <si>
    <t>Im Stellenrahmenplan sind für die Berufsgruppen der Pastor*innen, Diakon*innen,sowie der A- und B-Kirchenmusiker*innen alle Stellen</t>
  </si>
  <si>
    <t xml:space="preserve">bereichsbezogenen Aufträgen gehören z.B. Stellen für Berufsschulpastor*innen und Diakon*innen in der Krankenhausseelsorge. </t>
  </si>
  <si>
    <t xml:space="preserve">aber auch nach dem Verzicht auf personalwirtschaftliche Ziele für den Bereich der Landeskirche insbesondere deswegen wichtig,  </t>
  </si>
  <si>
    <t>weil es nur so möglich ist, die Entwicklung der Stellensituation in den vom Stellenrahmenplan erfassten Berufsgruppen zu beobachten</t>
  </si>
  <si>
    <t>und daraus Erkenntnisse für die landeskirchliche Personalentwicklung in diesen Berufsgruppen zu ziehen.</t>
  </si>
  <si>
    <t>Stellen für Diakon*innen</t>
  </si>
  <si>
    <r>
      <t xml:space="preserve">Stellen für Kirchenmusiker*innen </t>
    </r>
    <r>
      <rPr>
        <b/>
        <sz val="8"/>
        <rFont val="Arial"/>
        <family val="2"/>
      </rPr>
      <t>(ohne "nebenberufl." Organist*innen, Chorleiter*innen etc.)</t>
    </r>
  </si>
  <si>
    <r>
      <t xml:space="preserve">Kirchenmusikdirektor*in * </t>
    </r>
    <r>
      <rPr>
        <b/>
        <i/>
        <vertAlign val="superscript"/>
        <sz val="10"/>
        <rFont val="Arial"/>
        <family val="2"/>
      </rPr>
      <t>4</t>
    </r>
  </si>
  <si>
    <r>
      <t xml:space="preserve">Der Vordruck unterscheidet, ob eine Stelle hinsichtlich ihres </t>
    </r>
    <r>
      <rPr>
        <b/>
        <sz val="10"/>
        <rFont val="Arial"/>
        <family val="2"/>
      </rPr>
      <t>Stellenumfangs</t>
    </r>
    <r>
      <rPr>
        <sz val="10"/>
        <rFont val="Arial"/>
        <family val="2"/>
      </rPr>
      <t xml:space="preserve"> oder hinsichtlich ihrer </t>
    </r>
    <r>
      <rPr>
        <b/>
        <sz val="10"/>
        <rFont val="Arial"/>
        <family val="2"/>
      </rPr>
      <t>Finanzierung</t>
    </r>
    <r>
      <rPr>
        <sz val="10"/>
        <rFont val="Arial"/>
        <family val="2"/>
      </rPr>
      <t xml:space="preserve"> verändert werden soll.</t>
    </r>
    <r>
      <rPr>
        <i/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Hier war es in der Ver-</t>
    </r>
  </si>
  <si>
    <t>Superintendent/ -in (ab 01.01.2017 ephorale KK-Pfarrstelle)</t>
  </si>
  <si>
    <t>Leitung beim Superintendenten</t>
  </si>
  <si>
    <t>Region Nord</t>
  </si>
  <si>
    <t>Basse</t>
  </si>
  <si>
    <t>Eilvese</t>
  </si>
  <si>
    <t>Helstorf</t>
  </si>
  <si>
    <t>Mandelsloh</t>
  </si>
  <si>
    <t>Mariensee/Büren</t>
  </si>
  <si>
    <t>Niedernstöcken</t>
  </si>
  <si>
    <t>Otternhagen</t>
  </si>
  <si>
    <t>Region Mitte</t>
  </si>
  <si>
    <t>Region Süd-Land</t>
  </si>
  <si>
    <t>Munzel-Landringhausen</t>
  </si>
  <si>
    <t>Idensen</t>
  </si>
  <si>
    <t>Kolenfeld</t>
  </si>
  <si>
    <t>Luthe</t>
  </si>
  <si>
    <t>Schloß Ricklingen</t>
  </si>
  <si>
    <t>Region Süd-Stadt</t>
  </si>
  <si>
    <t>Bokeloh</t>
  </si>
  <si>
    <t>Corvinus Wunstorf</t>
  </si>
  <si>
    <t>St. Johannes Wunstorf</t>
  </si>
  <si>
    <t>Stift Wuntstorf I</t>
  </si>
  <si>
    <t>Stift Wunstorf II</t>
  </si>
  <si>
    <r>
      <t xml:space="preserve">Hagen </t>
    </r>
    <r>
      <rPr>
        <vertAlign val="superscript"/>
        <sz val="8"/>
        <rFont val="Arial"/>
        <family val="2"/>
      </rPr>
      <t>1)</t>
    </r>
  </si>
  <si>
    <r>
      <t xml:space="preserve">Dudensen </t>
    </r>
    <r>
      <rPr>
        <vertAlign val="superscript"/>
        <sz val="8"/>
        <rFont val="Arial"/>
        <family val="2"/>
      </rPr>
      <t>1)</t>
    </r>
  </si>
  <si>
    <r>
      <t xml:space="preserve">Bordenau-Poggenhagen </t>
    </r>
    <r>
      <rPr>
        <vertAlign val="superscript"/>
        <sz val="8"/>
        <rFont val="Arial"/>
        <family val="2"/>
      </rPr>
      <t>2)</t>
    </r>
  </si>
  <si>
    <r>
      <t xml:space="preserve">Mardorf-Schneeren </t>
    </r>
    <r>
      <rPr>
        <vertAlign val="superscript"/>
        <sz val="8"/>
        <rFont val="Arial"/>
        <family val="2"/>
      </rPr>
      <t>3)</t>
    </r>
  </si>
  <si>
    <r>
      <t xml:space="preserve">Liebfrauen-Johannes Neustadt I </t>
    </r>
    <r>
      <rPr>
        <vertAlign val="superscript"/>
        <sz val="8"/>
        <rFont val="Arial"/>
        <family val="2"/>
      </rPr>
      <t>4)</t>
    </r>
  </si>
  <si>
    <r>
      <t xml:space="preserve">Liebfrauen-Johannes Neustadt II </t>
    </r>
    <r>
      <rPr>
        <vertAlign val="superscript"/>
        <sz val="8"/>
        <rFont val="Arial"/>
        <family val="2"/>
      </rPr>
      <t>4)</t>
    </r>
  </si>
  <si>
    <r>
      <t xml:space="preserve">Liebfrauen-Johannes Neustadt III </t>
    </r>
    <r>
      <rPr>
        <vertAlign val="superscript"/>
        <sz val="8"/>
        <rFont val="Arial"/>
        <family val="2"/>
      </rPr>
      <t>4)</t>
    </r>
  </si>
  <si>
    <r>
      <t xml:space="preserve">Liebfrauen-Johannes Neustadt IV </t>
    </r>
    <r>
      <rPr>
        <vertAlign val="superscript"/>
        <sz val="8"/>
        <rFont val="Arial"/>
        <family val="2"/>
      </rPr>
      <t>4)</t>
    </r>
  </si>
  <si>
    <r>
      <t xml:space="preserve">Dedensen-Gümmer </t>
    </r>
    <r>
      <rPr>
        <vertAlign val="superscript"/>
        <sz val="8"/>
        <rFont val="Arial"/>
        <family val="2"/>
      </rPr>
      <t>5)</t>
    </r>
  </si>
  <si>
    <t>Öffentlichkeitsarbeit</t>
  </si>
  <si>
    <t>Kreisjugendpastor</t>
  </si>
  <si>
    <t>Springerdienst im Kirchenkreis</t>
  </si>
  <si>
    <t>Kirchenkreis</t>
  </si>
  <si>
    <t>Rücklagen KK</t>
  </si>
  <si>
    <t>Regionen</t>
  </si>
  <si>
    <t>KG Stift</t>
  </si>
  <si>
    <t>Pfarrstellenanspruch</t>
  </si>
  <si>
    <t>Eigenmittel KG</t>
  </si>
  <si>
    <t>Neustadt-Wunstorf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</si>
  <si>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Kirchengemeinden Hagen und Dudensen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</si>
  <si>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Kirchengemeinden Bordenau und Poggenhagen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</si>
  <si>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Kirchengemeinden Mardorf und Schneeren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</si>
  <si>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Kirchengemeinden Dedensen und Gümmer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</si>
  <si>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Kirchengemeinden Liebfrauen und Johannes Neustadt</t>
    </r>
  </si>
  <si>
    <t>Pfarramtliche Verbindungen:</t>
  </si>
  <si>
    <t>Vakanzmittel Sup.</t>
  </si>
  <si>
    <t>landeskirchl. Mittel</t>
  </si>
  <si>
    <t>Stand:</t>
  </si>
  <si>
    <t>Schulkooperative Jugendarbeit</t>
  </si>
  <si>
    <t>KG Luthe / Regionen</t>
  </si>
  <si>
    <t>Krankenhausseelsorge</t>
  </si>
  <si>
    <t>Altenheimseelsorge</t>
  </si>
  <si>
    <t>Religionspädagogische Arbeit Kitas</t>
  </si>
  <si>
    <t>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</si>
</sst>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\€"/>
  </numFmts>
  <fonts count="32" x14ac:knownFonts="1">
    <font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u/>
      <sz val="14"/>
      <color indexed="10"/>
      <name val="Arial"/>
      <family val="2"/>
    </font>
    <font>
      <vertAlign val="superscript"/>
      <sz val="10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u/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u val="double"/>
      <sz val="10"/>
      <name val="Arial"/>
      <family val="2"/>
    </font>
    <font>
      <sz val="10"/>
      <color indexed="10"/>
      <name val="Arial"/>
      <family val="2"/>
    </font>
    <font>
      <b/>
      <i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left"/>
    </xf>
    <xf numFmtId="0" fontId="9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/>
    <xf numFmtId="0" fontId="1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top" wrapText="1"/>
    </xf>
    <xf numFmtId="3" fontId="0" fillId="0" borderId="13" xfId="0" applyNumberFormat="1" applyFill="1" applyBorder="1" applyAlignment="1">
      <alignment vertical="top"/>
    </xf>
    <xf numFmtId="0" fontId="0" fillId="2" borderId="11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vertical="top"/>
    </xf>
    <xf numFmtId="4" fontId="0" fillId="0" borderId="16" xfId="0" applyNumberFormat="1" applyBorder="1" applyAlignment="1">
      <alignment vertical="top"/>
    </xf>
    <xf numFmtId="4" fontId="0" fillId="2" borderId="15" xfId="0" applyNumberFormat="1" applyFill="1" applyBorder="1" applyAlignment="1">
      <alignment vertical="top"/>
    </xf>
    <xf numFmtId="14" fontId="0" fillId="2" borderId="17" xfId="0" applyNumberFormat="1" applyFill="1" applyBorder="1" applyAlignment="1">
      <alignment horizontal="center" vertical="top"/>
    </xf>
    <xf numFmtId="3" fontId="0" fillId="0" borderId="16" xfId="0" applyNumberFormat="1" applyFill="1" applyBorder="1" applyAlignment="1">
      <alignment vertical="top"/>
    </xf>
    <xf numFmtId="0" fontId="0" fillId="0" borderId="18" xfId="0" applyBorder="1" applyAlignment="1">
      <alignment horizontal="center" vertical="top"/>
    </xf>
    <xf numFmtId="0" fontId="0" fillId="0" borderId="5" xfId="0" applyBorder="1" applyAlignment="1">
      <alignment vertical="top"/>
    </xf>
    <xf numFmtId="4" fontId="0" fillId="0" borderId="5" xfId="0" applyNumberForma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4" fontId="7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/>
    <xf numFmtId="14" fontId="0" fillId="0" borderId="0" xfId="0" applyNumberFormat="1"/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13" xfId="0" applyNumberFormat="1" applyFill="1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22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4" fillId="0" borderId="0" xfId="0" applyFont="1" applyBorder="1"/>
    <xf numFmtId="0" fontId="0" fillId="2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4" fontId="7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4" fontId="7" fillId="0" borderId="10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17" fillId="0" borderId="0" xfId="0" applyFont="1"/>
    <xf numFmtId="3" fontId="12" fillId="0" borderId="13" xfId="0" applyNumberFormat="1" applyFont="1" applyFill="1" applyBorder="1" applyAlignment="1">
      <alignment vertical="top"/>
    </xf>
    <xf numFmtId="0" fontId="19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vertical="top"/>
    </xf>
    <xf numFmtId="0" fontId="0" fillId="0" borderId="15" xfId="0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4" fontId="0" fillId="0" borderId="30" xfId="0" applyNumberFormat="1" applyBorder="1" applyAlignment="1">
      <alignment horizontal="right" vertical="top"/>
    </xf>
    <xf numFmtId="4" fontId="0" fillId="0" borderId="16" xfId="0" applyNumberForma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31" xfId="0" applyBorder="1" applyAlignment="1">
      <alignment vertical="top"/>
    </xf>
    <xf numFmtId="4" fontId="0" fillId="0" borderId="31" xfId="0" applyNumberFormat="1" applyBorder="1" applyAlignment="1">
      <alignment vertical="top"/>
    </xf>
    <xf numFmtId="3" fontId="0" fillId="0" borderId="0" xfId="0" applyNumberFormat="1" applyFill="1" applyBorder="1" applyAlignment="1">
      <alignment horizontal="center" vertical="top"/>
    </xf>
    <xf numFmtId="14" fontId="0" fillId="2" borderId="14" xfId="0" applyNumberForma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vertical="top"/>
    </xf>
    <xf numFmtId="4" fontId="0" fillId="0" borderId="33" xfId="0" applyNumberFormat="1" applyBorder="1" applyAlignment="1">
      <alignment vertical="top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14" fontId="20" fillId="0" borderId="0" xfId="0" applyNumberFormat="1" applyFont="1" applyFill="1" applyBorder="1" applyAlignment="1">
      <alignment horizontal="center" vertical="top"/>
    </xf>
    <xf numFmtId="14" fontId="6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3" fontId="0" fillId="0" borderId="0" xfId="0" applyNumberFormat="1" applyFill="1" applyBorder="1"/>
    <xf numFmtId="3" fontId="4" fillId="0" borderId="1" xfId="0" applyNumberFormat="1" applyFont="1" applyBorder="1" applyAlignment="1">
      <alignment vertical="top"/>
    </xf>
    <xf numFmtId="2" fontId="1" fillId="3" borderId="35" xfId="0" applyNumberFormat="1" applyFont="1" applyFill="1" applyBorder="1" applyAlignment="1">
      <alignment horizontal="center" vertical="top" wrapText="1"/>
    </xf>
    <xf numFmtId="0" fontId="21" fillId="0" borderId="0" xfId="0" applyFont="1"/>
    <xf numFmtId="0" fontId="3" fillId="0" borderId="0" xfId="0" applyFont="1" applyBorder="1"/>
    <xf numFmtId="0" fontId="8" fillId="0" borderId="1" xfId="0" applyFont="1" applyBorder="1" applyAlignment="1">
      <alignment horizontal="left"/>
    </xf>
    <xf numFmtId="0" fontId="0" fillId="0" borderId="10" xfId="0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2" fontId="0" fillId="0" borderId="16" xfId="0" applyNumberFormat="1" applyBorder="1" applyAlignment="1">
      <alignment horizontal="right" vertical="top"/>
    </xf>
    <xf numFmtId="0" fontId="0" fillId="0" borderId="35" xfId="0" applyBorder="1" applyAlignment="1"/>
    <xf numFmtId="0" fontId="0" fillId="0" borderId="22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2" borderId="6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top" wrapText="1"/>
    </xf>
    <xf numFmtId="14" fontId="0" fillId="2" borderId="13" xfId="0" applyNumberFormat="1" applyFill="1" applyBorder="1" applyAlignment="1">
      <alignment horizontal="center" vertical="top"/>
    </xf>
    <xf numFmtId="0" fontId="0" fillId="4" borderId="17" xfId="0" applyFill="1" applyBorder="1" applyAlignment="1"/>
    <xf numFmtId="3" fontId="0" fillId="4" borderId="15" xfId="0" applyNumberFormat="1" applyFill="1" applyBorder="1" applyAlignment="1">
      <alignment horizontal="center"/>
    </xf>
    <xf numFmtId="3" fontId="0" fillId="4" borderId="29" xfId="0" applyNumberFormat="1" applyFill="1" applyBorder="1" applyAlignment="1"/>
    <xf numFmtId="0" fontId="0" fillId="4" borderId="41" xfId="0" applyFill="1" applyBorder="1" applyAlignment="1"/>
    <xf numFmtId="14" fontId="0" fillId="4" borderId="4" xfId="0" applyNumberFormat="1" applyFill="1" applyBorder="1" applyAlignment="1"/>
    <xf numFmtId="14" fontId="0" fillId="4" borderId="9" xfId="0" applyNumberFormat="1" applyFill="1" applyBorder="1" applyAlignment="1"/>
    <xf numFmtId="14" fontId="0" fillId="0" borderId="13" xfId="0" applyNumberFormat="1" applyFill="1" applyBorder="1" applyAlignment="1">
      <alignment horizontal="center" vertical="top"/>
    </xf>
    <xf numFmtId="14" fontId="6" fillId="0" borderId="13" xfId="0" applyNumberFormat="1" applyFont="1" applyFill="1" applyBorder="1" applyAlignment="1">
      <alignment horizontal="center" vertical="top"/>
    </xf>
    <xf numFmtId="0" fontId="13" fillId="0" borderId="42" xfId="0" applyNumberFormat="1" applyFont="1" applyFill="1" applyBorder="1" applyAlignment="1">
      <alignment vertical="top"/>
    </xf>
    <xf numFmtId="0" fontId="14" fillId="0" borderId="42" xfId="0" applyNumberFormat="1" applyFont="1" applyFill="1" applyBorder="1" applyAlignment="1">
      <alignment horizontal="center" vertical="top"/>
    </xf>
    <xf numFmtId="14" fontId="0" fillId="2" borderId="35" xfId="0" applyNumberFormat="1" applyFill="1" applyBorder="1" applyAlignment="1">
      <alignment horizontal="center" vertical="top"/>
    </xf>
    <xf numFmtId="0" fontId="0" fillId="0" borderId="22" xfId="0" applyFill="1" applyBorder="1" applyAlignment="1"/>
    <xf numFmtId="3" fontId="1" fillId="0" borderId="15" xfId="0" applyNumberFormat="1" applyFont="1" applyFill="1" applyBorder="1" applyAlignment="1">
      <alignment horizontal="center" vertical="top"/>
    </xf>
    <xf numFmtId="3" fontId="0" fillId="4" borderId="18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vertical="top"/>
    </xf>
    <xf numFmtId="3" fontId="0" fillId="2" borderId="17" xfId="0" applyNumberFormat="1" applyFill="1" applyBorder="1" applyAlignment="1">
      <alignment horizontal="center" vertical="top"/>
    </xf>
    <xf numFmtId="3" fontId="0" fillId="4" borderId="17" xfId="0" applyNumberFormat="1" applyFill="1" applyBorder="1" applyAlignment="1"/>
    <xf numFmtId="3" fontId="0" fillId="2" borderId="18" xfId="0" applyNumberFormat="1" applyFill="1" applyBorder="1" applyAlignment="1">
      <alignment vertical="top"/>
    </xf>
    <xf numFmtId="3" fontId="0" fillId="2" borderId="43" xfId="0" applyNumberFormat="1" applyFill="1" applyBorder="1" applyAlignment="1">
      <alignment horizontal="center" vertical="top"/>
    </xf>
    <xf numFmtId="3" fontId="0" fillId="4" borderId="43" xfId="0" applyNumberFormat="1" applyFill="1" applyBorder="1" applyAlignment="1"/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/>
    <xf numFmtId="3" fontId="24" fillId="5" borderId="13" xfId="0" applyNumberFormat="1" applyFont="1" applyFill="1" applyBorder="1" applyAlignment="1">
      <alignment vertical="top"/>
    </xf>
    <xf numFmtId="3" fontId="24" fillId="5" borderId="43" xfId="0" applyNumberFormat="1" applyFont="1" applyFill="1" applyBorder="1" applyAlignment="1">
      <alignment vertical="top"/>
    </xf>
    <xf numFmtId="0" fontId="0" fillId="0" borderId="15" xfId="0" applyFill="1" applyBorder="1" applyAlignment="1"/>
    <xf numFmtId="0" fontId="0" fillId="0" borderId="17" xfId="0" applyFill="1" applyBorder="1" applyAlignment="1"/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vertical="top"/>
    </xf>
    <xf numFmtId="3" fontId="4" fillId="3" borderId="48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4" fontId="28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 wrapText="1"/>
    </xf>
    <xf numFmtId="14" fontId="1" fillId="0" borderId="35" xfId="0" applyNumberFormat="1" applyFont="1" applyFill="1" applyBorder="1" applyAlignment="1">
      <alignment horizontal="center" vertical="top"/>
    </xf>
    <xf numFmtId="14" fontId="20" fillId="0" borderId="35" xfId="0" applyNumberFormat="1" applyFont="1" applyFill="1" applyBorder="1" applyAlignment="1">
      <alignment horizontal="center" vertical="top"/>
    </xf>
    <xf numFmtId="3" fontId="20" fillId="2" borderId="35" xfId="0" applyNumberFormat="1" applyFont="1" applyFill="1" applyBorder="1" applyAlignment="1">
      <alignment horizontal="center" vertical="top"/>
    </xf>
    <xf numFmtId="3" fontId="20" fillId="2" borderId="49" xfId="0" applyNumberFormat="1" applyFont="1" applyFill="1" applyBorder="1" applyAlignment="1">
      <alignment horizontal="center" vertical="top"/>
    </xf>
    <xf numFmtId="3" fontId="20" fillId="2" borderId="38" xfId="0" applyNumberFormat="1" applyFont="1" applyFill="1" applyBorder="1" applyAlignment="1">
      <alignment horizontal="center" vertical="top"/>
    </xf>
    <xf numFmtId="14" fontId="0" fillId="4" borderId="10" xfId="0" applyNumberFormat="1" applyFill="1" applyBorder="1" applyAlignment="1"/>
    <xf numFmtId="0" fontId="0" fillId="4" borderId="50" xfId="0" applyFill="1" applyBorder="1" applyAlignment="1"/>
    <xf numFmtId="0" fontId="0" fillId="4" borderId="35" xfId="0" applyFill="1" applyBorder="1" applyAlignment="1"/>
    <xf numFmtId="0" fontId="0" fillId="0" borderId="35" xfId="0" applyFill="1" applyBorder="1" applyAlignment="1"/>
    <xf numFmtId="3" fontId="0" fillId="4" borderId="35" xfId="0" applyNumberFormat="1" applyFill="1" applyBorder="1" applyAlignment="1"/>
    <xf numFmtId="3" fontId="0" fillId="4" borderId="38" xfId="0" applyNumberFormat="1" applyFill="1" applyBorder="1" applyAlignment="1"/>
    <xf numFmtId="14" fontId="0" fillId="2" borderId="49" xfId="0" applyNumberFormat="1" applyFill="1" applyBorder="1" applyAlignment="1">
      <alignment horizontal="center" vertical="top"/>
    </xf>
    <xf numFmtId="2" fontId="0" fillId="2" borderId="11" xfId="0" applyNumberFormat="1" applyFill="1" applyBorder="1" applyAlignment="1">
      <alignment horizontal="center" vertical="top" wrapText="1"/>
    </xf>
    <xf numFmtId="2" fontId="0" fillId="2" borderId="15" xfId="0" applyNumberFormat="1" applyFill="1" applyBorder="1" applyAlignment="1">
      <alignment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0" fillId="0" borderId="27" xfId="0" applyBorder="1"/>
    <xf numFmtId="0" fontId="4" fillId="0" borderId="0" xfId="0" applyFont="1" applyAlignment="1">
      <alignment vertical="top"/>
    </xf>
    <xf numFmtId="0" fontId="0" fillId="0" borderId="5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3" fontId="0" fillId="0" borderId="46" xfId="0" applyNumberFormat="1" applyFill="1" applyBorder="1" applyAlignment="1">
      <alignment vertical="center"/>
    </xf>
    <xf numFmtId="2" fontId="0" fillId="2" borderId="11" xfId="0" applyNumberFormat="1" applyFill="1" applyBorder="1" applyAlignment="1">
      <alignment horizontal="center" vertical="center" wrapText="1"/>
    </xf>
    <xf numFmtId="14" fontId="0" fillId="2" borderId="14" xfId="0" applyNumberFormat="1" applyFill="1" applyBorder="1" applyAlignment="1">
      <alignment horizontal="center" vertical="center" wrapText="1"/>
    </xf>
    <xf numFmtId="2" fontId="1" fillId="3" borderId="50" xfId="0" applyNumberFormat="1" applyFont="1" applyFill="1" applyBorder="1" applyAlignment="1">
      <alignment horizontal="center" vertical="center" wrapText="1"/>
    </xf>
    <xf numFmtId="2" fontId="1" fillId="3" borderId="30" xfId="0" applyNumberFormat="1" applyFont="1" applyFill="1" applyBorder="1" applyAlignment="1">
      <alignment horizontal="center" vertical="center" wrapText="1"/>
    </xf>
    <xf numFmtId="14" fontId="0" fillId="3" borderId="46" xfId="0" applyNumberFormat="1" applyFill="1" applyBorder="1" applyAlignment="1">
      <alignment horizontal="center" vertical="center"/>
    </xf>
    <xf numFmtId="3" fontId="1" fillId="3" borderId="26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2" fontId="0" fillId="2" borderId="15" xfId="0" applyNumberFormat="1" applyFill="1" applyBorder="1" applyAlignment="1">
      <alignment vertical="center"/>
    </xf>
    <xf numFmtId="14" fontId="0" fillId="2" borderId="17" xfId="0" applyNumberFormat="1" applyFill="1" applyBorder="1" applyAlignment="1">
      <alignment horizontal="center" vertical="center"/>
    </xf>
    <xf numFmtId="2" fontId="1" fillId="3" borderId="35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14" fontId="0" fillId="3" borderId="13" xfId="0" applyNumberFormat="1" applyFill="1" applyBorder="1" applyAlignment="1">
      <alignment horizontal="center" vertical="center"/>
    </xf>
    <xf numFmtId="3" fontId="4" fillId="3" borderId="48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2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14" fontId="0" fillId="3" borderId="54" xfId="0" applyNumberFormat="1" applyFill="1" applyBorder="1" applyAlignment="1">
      <alignment horizontal="center" vertical="center"/>
    </xf>
    <xf numFmtId="3" fontId="4" fillId="3" borderId="5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2" borderId="15" xfId="0" applyNumberFormat="1" applyFill="1" applyBorder="1" applyAlignment="1">
      <alignment vertical="center"/>
    </xf>
    <xf numFmtId="2" fontId="0" fillId="0" borderId="12" xfId="0" applyNumberForma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24" fillId="0" borderId="13" xfId="0" applyNumberFormat="1" applyFont="1" applyFill="1" applyBorder="1" applyAlignment="1">
      <alignment vertical="top"/>
    </xf>
    <xf numFmtId="0" fontId="0" fillId="0" borderId="29" xfId="0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3" fontId="24" fillId="0" borderId="46" xfId="0" applyNumberFormat="1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0" fontId="0" fillId="0" borderId="16" xfId="0" applyBorder="1" applyAlignment="1">
      <alignment vertical="center" wrapText="1"/>
    </xf>
    <xf numFmtId="4" fontId="0" fillId="0" borderId="31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4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1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3" fontId="24" fillId="0" borderId="13" xfId="0" applyNumberFormat="1" applyFont="1" applyFill="1" applyBorder="1" applyAlignment="1">
      <alignment vertical="center"/>
    </xf>
    <xf numFmtId="0" fontId="7" fillId="0" borderId="37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2" fontId="1" fillId="3" borderId="49" xfId="0" applyNumberFormat="1" applyFont="1" applyFill="1" applyBorder="1" applyAlignment="1">
      <alignment horizontal="center" vertical="center" wrapText="1"/>
    </xf>
    <xf numFmtId="14" fontId="0" fillId="3" borderId="51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/>
    <xf numFmtId="14" fontId="0" fillId="6" borderId="17" xfId="0" applyNumberFormat="1" applyFill="1" applyBorder="1" applyAlignment="1">
      <alignment horizontal="center" vertical="center"/>
    </xf>
    <xf numFmtId="14" fontId="1" fillId="6" borderId="17" xfId="0" applyNumberFormat="1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2" fontId="0" fillId="6" borderId="15" xfId="0" applyNumberFormat="1" applyFill="1" applyBorder="1" applyAlignment="1">
      <alignment vertical="center"/>
    </xf>
    <xf numFmtId="2" fontId="1" fillId="7" borderId="35" xfId="0" applyNumberFormat="1" applyFont="1" applyFill="1" applyBorder="1" applyAlignment="1">
      <alignment horizontal="center" vertical="center" wrapText="1"/>
    </xf>
    <xf numFmtId="2" fontId="1" fillId="7" borderId="16" xfId="0" applyNumberFormat="1" applyFont="1" applyFill="1" applyBorder="1" applyAlignment="1">
      <alignment horizontal="center" vertical="center" wrapText="1"/>
    </xf>
    <xf numFmtId="14" fontId="0" fillId="7" borderId="13" xfId="0" applyNumberFormat="1" applyFill="1" applyBorder="1" applyAlignment="1">
      <alignment horizontal="center" vertical="center"/>
    </xf>
    <xf numFmtId="3" fontId="4" fillId="7" borderId="48" xfId="0" applyNumberFormat="1" applyFont="1" applyFill="1" applyBorder="1" applyAlignment="1">
      <alignment horizontal="center" vertical="center" wrapText="1"/>
    </xf>
    <xf numFmtId="14" fontId="0" fillId="7" borderId="18" xfId="0" applyNumberFormat="1" applyFill="1" applyBorder="1" applyAlignment="1">
      <alignment horizontal="center" vertical="center"/>
    </xf>
    <xf numFmtId="14" fontId="0" fillId="7" borderId="31" xfId="0" applyNumberFormat="1" applyFill="1" applyBorder="1" applyAlignment="1">
      <alignment horizontal="center" vertical="center"/>
    </xf>
    <xf numFmtId="14" fontId="0" fillId="7" borderId="43" xfId="0" applyNumberFormat="1" applyFill="1" applyBorder="1" applyAlignment="1">
      <alignment horizontal="center" vertical="center"/>
    </xf>
    <xf numFmtId="14" fontId="0" fillId="7" borderId="55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8" borderId="27" xfId="0" applyFont="1" applyFill="1" applyBorder="1" applyAlignment="1">
      <alignment vertical="center"/>
    </xf>
    <xf numFmtId="0" fontId="0" fillId="8" borderId="19" xfId="0" applyFill="1" applyBorder="1" applyAlignment="1">
      <alignment vertical="center"/>
    </xf>
    <xf numFmtId="0" fontId="7" fillId="8" borderId="59" xfId="0" applyFont="1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7" fillId="8" borderId="28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8" borderId="15" xfId="0" applyFill="1" applyBorder="1" applyAlignment="1">
      <alignment horizontal="center" vertical="center"/>
    </xf>
    <xf numFmtId="0" fontId="1" fillId="8" borderId="16" xfId="0" applyFont="1" applyFill="1" applyBorder="1" applyAlignment="1">
      <alignment vertical="center"/>
    </xf>
    <xf numFmtId="0" fontId="0" fillId="8" borderId="11" xfId="0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3" fontId="7" fillId="3" borderId="52" xfId="0" applyNumberFormat="1" applyFont="1" applyFill="1" applyBorder="1" applyAlignment="1">
      <alignment horizontal="center" vertical="center" wrapText="1"/>
    </xf>
    <xf numFmtId="3" fontId="7" fillId="3" borderId="48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1" fillId="0" borderId="0" xfId="0" quotePrefix="1" applyFont="1" applyAlignment="1">
      <alignment horizontal="left"/>
    </xf>
    <xf numFmtId="17" fontId="31" fillId="0" borderId="0" xfId="0" quotePrefix="1" applyNumberFormat="1" applyFont="1" applyAlignment="1">
      <alignment horizontal="right"/>
    </xf>
    <xf numFmtId="0" fontId="1" fillId="0" borderId="0" xfId="0" quotePrefix="1" applyFont="1"/>
    <xf numFmtId="0" fontId="31" fillId="0" borderId="0" xfId="0" applyFont="1" applyAlignment="1">
      <alignment horizontal="right"/>
    </xf>
    <xf numFmtId="3" fontId="7" fillId="3" borderId="26" xfId="0" applyNumberFormat="1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4" fontId="0" fillId="0" borderId="33" xfId="0" applyNumberForma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5"/>
  <sheetViews>
    <sheetView showGridLines="0" workbookViewId="0">
      <selection activeCell="H2" sqref="H2"/>
    </sheetView>
  </sheetViews>
  <sheetFormatPr baseColWidth="10" defaultRowHeight="12.5" x14ac:dyDescent="0.25"/>
  <cols>
    <col min="1" max="1" width="2.90625" customWidth="1"/>
    <col min="2" max="2" width="4.08984375" customWidth="1"/>
    <col min="8" max="8" width="12.90625" customWidth="1"/>
    <col min="9" max="11" width="11.6328125" customWidth="1"/>
    <col min="12" max="12" width="24.6328125" customWidth="1"/>
    <col min="13" max="13" width="16.90625" customWidth="1"/>
    <col min="14" max="14" width="5.54296875" customWidth="1"/>
    <col min="15" max="15" width="4.54296875" customWidth="1"/>
  </cols>
  <sheetData>
    <row r="1" spans="1:13" ht="18" x14ac:dyDescent="0.4">
      <c r="B1" s="10" t="s">
        <v>59</v>
      </c>
      <c r="H1" s="255" t="s">
        <v>170</v>
      </c>
      <c r="I1" s="5"/>
      <c r="J1" s="70"/>
    </row>
    <row r="2" spans="1:13" ht="18" x14ac:dyDescent="0.4">
      <c r="B2" s="10" t="s">
        <v>97</v>
      </c>
    </row>
    <row r="4" spans="1:13" ht="18" x14ac:dyDescent="0.4">
      <c r="A4" s="1" t="s">
        <v>2</v>
      </c>
      <c r="B4" s="1" t="s">
        <v>37</v>
      </c>
    </row>
    <row r="6" spans="1:13" ht="18" x14ac:dyDescent="0.4">
      <c r="A6" s="1" t="s">
        <v>58</v>
      </c>
      <c r="B6" s="1" t="s">
        <v>60</v>
      </c>
    </row>
    <row r="8" spans="1:13" x14ac:dyDescent="0.25">
      <c r="B8" t="s">
        <v>98</v>
      </c>
    </row>
    <row r="9" spans="1:13" x14ac:dyDescent="0.25">
      <c r="B9" t="s">
        <v>99</v>
      </c>
    </row>
    <row r="10" spans="1:13" x14ac:dyDescent="0.25">
      <c r="B10" t="s">
        <v>100</v>
      </c>
    </row>
    <row r="11" spans="1:13" x14ac:dyDescent="0.25">
      <c r="B11" t="s">
        <v>113</v>
      </c>
    </row>
    <row r="12" spans="1:13" x14ac:dyDescent="0.25">
      <c r="B12" t="s">
        <v>78</v>
      </c>
    </row>
    <row r="13" spans="1:13" x14ac:dyDescent="0.25">
      <c r="B13" t="s">
        <v>61</v>
      </c>
    </row>
    <row r="14" spans="1:13" ht="13" x14ac:dyDescent="0.3">
      <c r="B14" t="s">
        <v>114</v>
      </c>
      <c r="M14" s="17"/>
    </row>
    <row r="15" spans="1:13" ht="13" x14ac:dyDescent="0.3">
      <c r="B15" s="73" t="s">
        <v>115</v>
      </c>
      <c r="M15" s="17"/>
    </row>
    <row r="16" spans="1:13" ht="11" customHeight="1" x14ac:dyDescent="0.3">
      <c r="B16" s="3" t="s">
        <v>116</v>
      </c>
      <c r="M16" s="17"/>
    </row>
    <row r="17" spans="1:13" ht="13" x14ac:dyDescent="0.3">
      <c r="B17" s="3"/>
      <c r="M17" s="17"/>
    </row>
    <row r="18" spans="1:13" ht="18" x14ac:dyDescent="0.4">
      <c r="A18" s="1" t="s">
        <v>62</v>
      </c>
      <c r="B18" s="1" t="s">
        <v>64</v>
      </c>
    </row>
    <row r="20" spans="1:13" x14ac:dyDescent="0.25">
      <c r="B20" t="s">
        <v>101</v>
      </c>
    </row>
    <row r="21" spans="1:13" ht="13" x14ac:dyDescent="0.3">
      <c r="B21" s="3" t="s">
        <v>117</v>
      </c>
    </row>
    <row r="22" spans="1:13" ht="13" x14ac:dyDescent="0.3">
      <c r="B22" s="3"/>
    </row>
    <row r="23" spans="1:13" x14ac:dyDescent="0.25">
      <c r="B23" s="73" t="s">
        <v>119</v>
      </c>
    </row>
    <row r="24" spans="1:13" x14ac:dyDescent="0.25">
      <c r="B24" s="73" t="s">
        <v>118</v>
      </c>
    </row>
    <row r="26" spans="1:13" x14ac:dyDescent="0.25">
      <c r="B26" t="s">
        <v>120</v>
      </c>
    </row>
    <row r="27" spans="1:13" ht="13" x14ac:dyDescent="0.3">
      <c r="B27" s="73" t="s">
        <v>102</v>
      </c>
      <c r="M27" s="101"/>
    </row>
    <row r="28" spans="1:13" x14ac:dyDescent="0.25">
      <c r="B28" t="s">
        <v>121</v>
      </c>
    </row>
    <row r="30" spans="1:13" x14ac:dyDescent="0.25">
      <c r="B30" t="s">
        <v>75</v>
      </c>
    </row>
    <row r="31" spans="1:13" x14ac:dyDescent="0.25">
      <c r="B31" t="s">
        <v>76</v>
      </c>
    </row>
    <row r="33" spans="1:14" ht="13" x14ac:dyDescent="0.3">
      <c r="B33" s="73" t="s">
        <v>128</v>
      </c>
    </row>
    <row r="34" spans="1:14" x14ac:dyDescent="0.25">
      <c r="B34" s="73" t="s">
        <v>77</v>
      </c>
    </row>
    <row r="35" spans="1:14" x14ac:dyDescent="0.25">
      <c r="B35" s="73" t="s">
        <v>122</v>
      </c>
    </row>
    <row r="36" spans="1:14" x14ac:dyDescent="0.25">
      <c r="B36" s="73" t="s">
        <v>123</v>
      </c>
    </row>
    <row r="37" spans="1:14" x14ac:dyDescent="0.25">
      <c r="B37" s="73" t="s">
        <v>124</v>
      </c>
    </row>
    <row r="39" spans="1:14" x14ac:dyDescent="0.25">
      <c r="B39" s="73" t="s">
        <v>103</v>
      </c>
      <c r="N39" s="101"/>
    </row>
    <row r="40" spans="1:14" ht="13" x14ac:dyDescent="0.3">
      <c r="B40" s="73" t="s">
        <v>104</v>
      </c>
    </row>
    <row r="42" spans="1:14" ht="18" x14ac:dyDescent="0.4">
      <c r="A42" s="1" t="s">
        <v>63</v>
      </c>
      <c r="B42" s="1" t="s">
        <v>65</v>
      </c>
      <c r="M42" s="2"/>
    </row>
    <row r="44" spans="1:14" ht="13" x14ac:dyDescent="0.3">
      <c r="B44" t="s">
        <v>66</v>
      </c>
    </row>
    <row r="46" spans="1:14" x14ac:dyDescent="0.25">
      <c r="B46" t="s">
        <v>67</v>
      </c>
    </row>
    <row r="47" spans="1:14" ht="12.65" customHeight="1" x14ac:dyDescent="0.25">
      <c r="B47" s="73" t="s">
        <v>105</v>
      </c>
    </row>
    <row r="48" spans="1:14" x14ac:dyDescent="0.25">
      <c r="C48" t="s">
        <v>68</v>
      </c>
      <c r="D48" s="73" t="s">
        <v>106</v>
      </c>
    </row>
    <row r="49" spans="1:4" x14ac:dyDescent="0.25">
      <c r="D49" t="s">
        <v>69</v>
      </c>
    </row>
    <row r="50" spans="1:4" x14ac:dyDescent="0.25">
      <c r="D50" s="73" t="s">
        <v>107</v>
      </c>
    </row>
    <row r="51" spans="1:4" x14ac:dyDescent="0.25">
      <c r="D51" s="73" t="s">
        <v>108</v>
      </c>
    </row>
    <row r="59" spans="1:4" x14ac:dyDescent="0.25">
      <c r="A59" s="2"/>
    </row>
    <row r="61" spans="1:4" ht="12.65" customHeight="1" x14ac:dyDescent="0.25"/>
    <row r="62" spans="1:4" ht="12.65" customHeight="1" x14ac:dyDescent="0.25"/>
    <row r="63" spans="1:4" ht="12.65" customHeight="1" x14ac:dyDescent="0.25"/>
    <row r="64" spans="1:4" ht="12.65" customHeight="1" x14ac:dyDescent="0.25"/>
    <row r="65" spans="13:13" ht="12.65" customHeight="1" x14ac:dyDescent="0.25"/>
    <row r="66" spans="13:13" ht="12.65" customHeight="1" x14ac:dyDescent="0.25"/>
    <row r="67" spans="13:13" ht="12.65" customHeight="1" x14ac:dyDescent="0.25"/>
    <row r="68" spans="13:13" ht="12.65" customHeight="1" x14ac:dyDescent="0.25"/>
    <row r="69" spans="13:13" ht="12.65" customHeight="1" x14ac:dyDescent="0.25"/>
    <row r="70" spans="13:13" ht="12.65" customHeight="1" x14ac:dyDescent="0.25"/>
    <row r="71" spans="13:13" ht="12.65" customHeight="1" x14ac:dyDescent="0.25"/>
    <row r="72" spans="13:13" ht="12.65" customHeight="1" x14ac:dyDescent="0.25"/>
    <row r="73" spans="13:13" ht="12.65" customHeight="1" x14ac:dyDescent="0.25"/>
    <row r="74" spans="13:13" ht="12.65" customHeight="1" x14ac:dyDescent="0.25">
      <c r="M74" s="2"/>
    </row>
    <row r="75" spans="13:13" ht="12.65" customHeight="1" x14ac:dyDescent="0.25"/>
    <row r="76" spans="13:13" ht="12.65" customHeight="1" x14ac:dyDescent="0.25"/>
    <row r="77" spans="13:13" ht="12.65" customHeight="1" x14ac:dyDescent="0.25"/>
    <row r="78" spans="13:13" ht="12.65" customHeight="1" x14ac:dyDescent="0.25"/>
    <row r="79" spans="13:13" ht="12.65" customHeight="1" x14ac:dyDescent="0.25"/>
    <row r="80" spans="13:13" ht="12.65" customHeight="1" x14ac:dyDescent="0.25"/>
    <row r="81" ht="12.65" customHeight="1" x14ac:dyDescent="0.25"/>
    <row r="82" ht="12.65" customHeight="1" x14ac:dyDescent="0.25"/>
    <row r="83" ht="12.65" customHeight="1" x14ac:dyDescent="0.25"/>
    <row r="84" ht="12.65" customHeight="1" x14ac:dyDescent="0.25"/>
    <row r="85" ht="12.65" customHeight="1" x14ac:dyDescent="0.25"/>
    <row r="86" ht="12.65" customHeight="1" x14ac:dyDescent="0.25"/>
    <row r="87" ht="12.65" customHeight="1" x14ac:dyDescent="0.25"/>
    <row r="88" ht="12.65" customHeight="1" x14ac:dyDescent="0.25"/>
    <row r="89" ht="12.65" customHeight="1" x14ac:dyDescent="0.25"/>
    <row r="90" ht="12.65" customHeight="1" x14ac:dyDescent="0.25"/>
    <row r="91" ht="12.65" customHeight="1" x14ac:dyDescent="0.25"/>
    <row r="92" ht="12.65" customHeight="1" x14ac:dyDescent="0.25"/>
    <row r="93" ht="12.65" customHeight="1" x14ac:dyDescent="0.25"/>
    <row r="94" ht="12.65" customHeight="1" x14ac:dyDescent="0.25"/>
    <row r="95" ht="12.65" customHeight="1" x14ac:dyDescent="0.25"/>
    <row r="96" ht="12.65" customHeight="1" x14ac:dyDescent="0.25"/>
    <row r="97" ht="12.65" customHeight="1" x14ac:dyDescent="0.25"/>
    <row r="98" ht="12.65" customHeight="1" x14ac:dyDescent="0.25"/>
    <row r="99" ht="12.65" customHeight="1" x14ac:dyDescent="0.25"/>
    <row r="100" ht="12.65" customHeight="1" x14ac:dyDescent="0.25"/>
    <row r="101" ht="12.65" customHeight="1" x14ac:dyDescent="0.25"/>
    <row r="102" ht="12.65" customHeight="1" x14ac:dyDescent="0.25"/>
    <row r="103" ht="12.65" customHeight="1" x14ac:dyDescent="0.25"/>
    <row r="104" ht="12.65" customHeight="1" x14ac:dyDescent="0.25"/>
    <row r="105" ht="12.65" customHeight="1" x14ac:dyDescent="0.25"/>
    <row r="106" ht="12.65" customHeight="1" x14ac:dyDescent="0.25"/>
    <row r="107" ht="12.65" customHeight="1" x14ac:dyDescent="0.25"/>
    <row r="108" ht="12.65" customHeight="1" x14ac:dyDescent="0.25"/>
    <row r="109" ht="12.65" customHeight="1" x14ac:dyDescent="0.25"/>
    <row r="110" ht="12.65" customHeight="1" x14ac:dyDescent="0.25"/>
    <row r="111" ht="12.65" customHeight="1" x14ac:dyDescent="0.25"/>
    <row r="112" ht="12.65" customHeight="1" x14ac:dyDescent="0.25"/>
    <row r="113" ht="12.65" customHeight="1" x14ac:dyDescent="0.25"/>
    <row r="114" ht="12.65" customHeight="1" x14ac:dyDescent="0.25"/>
    <row r="115" ht="12.65" customHeight="1" x14ac:dyDescent="0.25"/>
    <row r="116" ht="12.65" customHeight="1" x14ac:dyDescent="0.25"/>
    <row r="117" ht="12.65" customHeight="1" x14ac:dyDescent="0.25"/>
    <row r="118" ht="12.65" customHeight="1" x14ac:dyDescent="0.25"/>
    <row r="119" ht="12.65" customHeight="1" x14ac:dyDescent="0.25"/>
    <row r="120" ht="12.65" customHeight="1" x14ac:dyDescent="0.25"/>
    <row r="121" ht="12.65" customHeight="1" x14ac:dyDescent="0.25"/>
    <row r="122" ht="12.65" customHeight="1" x14ac:dyDescent="0.25"/>
    <row r="123" ht="12.65" customHeight="1" x14ac:dyDescent="0.25"/>
    <row r="124" ht="12.65" customHeight="1" x14ac:dyDescent="0.25"/>
    <row r="125" ht="12.65" customHeight="1" x14ac:dyDescent="0.25"/>
    <row r="126" ht="12.65" customHeight="1" x14ac:dyDescent="0.25"/>
    <row r="127" ht="12.65" customHeight="1" x14ac:dyDescent="0.25"/>
    <row r="128" ht="12.65" customHeight="1" x14ac:dyDescent="0.25"/>
    <row r="129" ht="12.65" customHeight="1" x14ac:dyDescent="0.25"/>
    <row r="130" ht="12.65" customHeight="1" x14ac:dyDescent="0.25"/>
    <row r="131" ht="12.65" customHeight="1" x14ac:dyDescent="0.25"/>
    <row r="132" ht="12.65" customHeight="1" x14ac:dyDescent="0.25"/>
    <row r="133" ht="12.65" customHeight="1" x14ac:dyDescent="0.25"/>
    <row r="134" ht="12.65" customHeight="1" x14ac:dyDescent="0.25"/>
    <row r="135" ht="12.65" customHeight="1" x14ac:dyDescent="0.25"/>
    <row r="136" ht="12.65" customHeight="1" x14ac:dyDescent="0.25"/>
    <row r="137" ht="12.65" customHeight="1" x14ac:dyDescent="0.25"/>
    <row r="138" ht="12.65" customHeight="1" x14ac:dyDescent="0.25"/>
    <row r="139" ht="12.65" customHeight="1" x14ac:dyDescent="0.25"/>
    <row r="140" ht="12.65" customHeight="1" x14ac:dyDescent="0.25"/>
    <row r="141" ht="12.65" customHeight="1" x14ac:dyDescent="0.25"/>
    <row r="142" ht="12.65" customHeight="1" x14ac:dyDescent="0.25"/>
    <row r="143" ht="12.65" customHeight="1" x14ac:dyDescent="0.25"/>
    <row r="144" ht="12.65" customHeight="1" x14ac:dyDescent="0.25"/>
    <row r="145" ht="12.65" customHeight="1" x14ac:dyDescent="0.25"/>
    <row r="146" ht="12.65" customHeight="1" x14ac:dyDescent="0.25"/>
    <row r="147" ht="12.65" customHeight="1" x14ac:dyDescent="0.25"/>
    <row r="148" ht="12.65" customHeight="1" x14ac:dyDescent="0.25"/>
    <row r="149" ht="12.65" customHeight="1" x14ac:dyDescent="0.25"/>
    <row r="150" ht="12.65" customHeight="1" x14ac:dyDescent="0.25"/>
    <row r="151" ht="12.65" customHeight="1" x14ac:dyDescent="0.25"/>
    <row r="152" ht="12.65" customHeight="1" x14ac:dyDescent="0.25"/>
    <row r="153" ht="12.65" customHeight="1" x14ac:dyDescent="0.25"/>
    <row r="154" ht="12.65" customHeight="1" x14ac:dyDescent="0.25"/>
    <row r="155" ht="12.65" customHeight="1" x14ac:dyDescent="0.25"/>
  </sheetData>
  <phoneticPr fontId="0" type="noConversion"/>
  <printOptions horizontalCentered="1" verticalCentered="1"/>
  <pageMargins left="0.19685039370078741" right="0.19685039370078741" top="0.59055118110236227" bottom="0.19685039370078741" header="0.51181102362204722" footer="0.51181102362204722"/>
  <pageSetup paperSize="9" orientation="landscape" horizontalDpi="300" verticalDpi="300" r:id="rId1"/>
  <headerFooter alignWithMargins="0">
    <oddHeader>&amp;CStellenrahmenplan; hier: Vorbemerkungen&amp;RSeite &amp;P von &amp;N</oddHead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8"/>
  <sheetViews>
    <sheetView showGridLines="0" topLeftCell="A34" workbookViewId="0">
      <selection activeCell="K51" sqref="K51"/>
    </sheetView>
  </sheetViews>
  <sheetFormatPr baseColWidth="10" defaultRowHeight="12.5" x14ac:dyDescent="0.25"/>
  <cols>
    <col min="1" max="1" width="4.36328125" customWidth="1"/>
    <col min="2" max="2" width="32.6328125" customWidth="1"/>
    <col min="3" max="3" width="10.36328125" customWidth="1"/>
    <col min="4" max="4" width="11.6328125" customWidth="1"/>
    <col min="5" max="6" width="16.6328125" customWidth="1"/>
    <col min="7" max="7" width="12.36328125" bestFit="1" customWidth="1"/>
    <col min="8" max="8" width="16.54296875" bestFit="1" customWidth="1"/>
    <col min="9" max="9" width="14.54296875" customWidth="1"/>
    <col min="10" max="10" width="12.90625" customWidth="1"/>
    <col min="11" max="11" width="33.6328125" customWidth="1"/>
  </cols>
  <sheetData>
    <row r="1" spans="1:17" ht="18" x14ac:dyDescent="0.4">
      <c r="A1" s="1" t="s">
        <v>0</v>
      </c>
      <c r="I1" s="285"/>
      <c r="J1" s="287" t="s">
        <v>179</v>
      </c>
      <c r="K1" s="286" t="s">
        <v>185</v>
      </c>
    </row>
    <row r="2" spans="1:17" ht="18" x14ac:dyDescent="0.4">
      <c r="A2" s="1" t="s">
        <v>1</v>
      </c>
      <c r="K2" s="5"/>
    </row>
    <row r="3" spans="1:17" x14ac:dyDescent="0.25">
      <c r="K3" s="5"/>
    </row>
    <row r="4" spans="1:17" ht="18" x14ac:dyDescent="0.4">
      <c r="A4" s="1" t="s">
        <v>3</v>
      </c>
      <c r="B4" s="1" t="s">
        <v>12</v>
      </c>
      <c r="E4" s="158">
        <v>130700</v>
      </c>
      <c r="F4" s="104" t="s">
        <v>39</v>
      </c>
      <c r="G4" s="104"/>
      <c r="H4" s="104"/>
      <c r="I4" s="104"/>
      <c r="J4" s="104"/>
      <c r="K4" s="5"/>
    </row>
    <row r="5" spans="1:17" ht="13" x14ac:dyDescent="0.3">
      <c r="B5" s="19"/>
      <c r="C5" s="3"/>
      <c r="E5" s="158">
        <v>105000</v>
      </c>
      <c r="F5" s="104" t="s">
        <v>38</v>
      </c>
      <c r="G5" s="104"/>
      <c r="H5" s="104"/>
      <c r="I5" s="104"/>
      <c r="J5" s="104"/>
    </row>
    <row r="6" spans="1:17" ht="13.5" thickBot="1" x14ac:dyDescent="0.35">
      <c r="A6" s="4"/>
      <c r="B6" s="3"/>
      <c r="D6" s="9"/>
      <c r="E6" s="11"/>
    </row>
    <row r="7" spans="1:17" ht="27" customHeight="1" x14ac:dyDescent="0.25">
      <c r="A7" s="8"/>
      <c r="E7" s="294" t="s">
        <v>28</v>
      </c>
      <c r="F7" s="295"/>
      <c r="G7" s="296" t="s">
        <v>93</v>
      </c>
      <c r="H7" s="297"/>
      <c r="I7" s="298"/>
      <c r="J7" s="299"/>
    </row>
    <row r="8" spans="1:17" ht="23.25" customHeight="1" thickBot="1" x14ac:dyDescent="0.3">
      <c r="A8" s="8"/>
      <c r="E8" s="292"/>
      <c r="F8" s="293"/>
      <c r="G8" s="300"/>
      <c r="H8" s="301"/>
      <c r="I8" s="301"/>
      <c r="J8" s="302"/>
    </row>
    <row r="9" spans="1:17" s="6" customFormat="1" ht="37.5" x14ac:dyDescent="0.25">
      <c r="A9" s="12" t="s">
        <v>4</v>
      </c>
      <c r="B9" s="13" t="s">
        <v>70</v>
      </c>
      <c r="C9" s="159" t="s">
        <v>109</v>
      </c>
      <c r="D9" s="18" t="s">
        <v>25</v>
      </c>
      <c r="E9" s="20" t="s">
        <v>24</v>
      </c>
      <c r="F9" s="21" t="s">
        <v>72</v>
      </c>
      <c r="G9" s="175" t="s">
        <v>94</v>
      </c>
      <c r="H9" s="177" t="s">
        <v>95</v>
      </c>
      <c r="I9" s="45" t="s">
        <v>26</v>
      </c>
      <c r="J9" s="176" t="s">
        <v>96</v>
      </c>
      <c r="K9" s="48" t="s">
        <v>84</v>
      </c>
    </row>
    <row r="10" spans="1:17" s="6" customFormat="1" ht="15" thickBot="1" x14ac:dyDescent="0.3">
      <c r="A10" s="14"/>
      <c r="B10" s="15"/>
      <c r="C10" s="15" t="s">
        <v>71</v>
      </c>
      <c r="D10" s="16"/>
      <c r="E10" s="22" t="s">
        <v>14</v>
      </c>
      <c r="F10" s="23" t="s">
        <v>15</v>
      </c>
      <c r="G10" s="24" t="s">
        <v>14</v>
      </c>
      <c r="H10" s="178" t="s">
        <v>14</v>
      </c>
      <c r="I10" s="46" t="s">
        <v>15</v>
      </c>
      <c r="J10" s="55" t="s">
        <v>83</v>
      </c>
      <c r="K10" s="49"/>
      <c r="M10"/>
      <c r="N10"/>
      <c r="O10"/>
      <c r="P10"/>
      <c r="Q10"/>
    </row>
    <row r="11" spans="1:17" s="6" customFormat="1" ht="15" customHeight="1" x14ac:dyDescent="0.25">
      <c r="A11" s="147"/>
      <c r="B11" s="184"/>
      <c r="C11" s="184"/>
      <c r="D11" s="185"/>
      <c r="E11" s="186"/>
      <c r="F11" s="187"/>
      <c r="G11" s="188"/>
      <c r="H11" s="189"/>
      <c r="I11" s="190"/>
      <c r="J11" s="191"/>
      <c r="K11" s="230"/>
      <c r="M11"/>
      <c r="N11"/>
      <c r="O11"/>
      <c r="P11"/>
      <c r="Q11"/>
    </row>
    <row r="12" spans="1:17" s="6" customFormat="1" ht="30" customHeight="1" x14ac:dyDescent="0.25">
      <c r="A12" s="77">
        <v>1</v>
      </c>
      <c r="B12" s="192" t="s">
        <v>129</v>
      </c>
      <c r="C12" s="225">
        <v>100</v>
      </c>
      <c r="D12" s="193">
        <f>C12/100*E4</f>
        <v>130700</v>
      </c>
      <c r="E12" s="194"/>
      <c r="F12" s="195"/>
      <c r="G12" s="196"/>
      <c r="H12" s="197"/>
      <c r="I12" s="198"/>
      <c r="J12" s="199"/>
      <c r="K12" s="231"/>
      <c r="M12"/>
      <c r="N12"/>
      <c r="O12"/>
      <c r="P12"/>
      <c r="Q12"/>
    </row>
    <row r="13" spans="1:17" ht="15" customHeight="1" x14ac:dyDescent="0.25">
      <c r="A13" s="201">
        <v>2</v>
      </c>
      <c r="B13" s="202" t="s">
        <v>130</v>
      </c>
      <c r="C13" s="203">
        <v>50</v>
      </c>
      <c r="D13" s="204">
        <f t="shared" ref="D13:D47" si="0">C13*$E$5/100</f>
        <v>52500</v>
      </c>
      <c r="E13" s="205">
        <v>-25</v>
      </c>
      <c r="F13" s="206">
        <v>45231</v>
      </c>
      <c r="G13" s="207">
        <v>25</v>
      </c>
      <c r="H13" s="208">
        <v>-25</v>
      </c>
      <c r="I13" s="209">
        <v>45231</v>
      </c>
      <c r="J13" s="283" t="s">
        <v>177</v>
      </c>
      <c r="K13" s="233"/>
    </row>
    <row r="14" spans="1:17" ht="15" customHeight="1" x14ac:dyDescent="0.25">
      <c r="A14" s="201"/>
      <c r="B14" s="212"/>
      <c r="C14" s="203"/>
      <c r="D14" s="204"/>
      <c r="E14" s="205"/>
      <c r="F14" s="206"/>
      <c r="G14" s="207"/>
      <c r="H14" s="208"/>
      <c r="I14" s="209"/>
      <c r="J14" s="210"/>
      <c r="K14" s="232"/>
    </row>
    <row r="15" spans="1:17" ht="15" customHeight="1" x14ac:dyDescent="0.25">
      <c r="A15" s="201"/>
      <c r="B15" s="213" t="s">
        <v>131</v>
      </c>
      <c r="C15" s="203"/>
      <c r="D15" s="204"/>
      <c r="E15" s="205"/>
      <c r="F15" s="206"/>
      <c r="G15" s="207"/>
      <c r="H15" s="208"/>
      <c r="I15" s="209"/>
      <c r="J15" s="210"/>
      <c r="K15" s="232"/>
    </row>
    <row r="16" spans="1:17" ht="15" customHeight="1" x14ac:dyDescent="0.25">
      <c r="A16" s="201">
        <v>3</v>
      </c>
      <c r="B16" s="202" t="s">
        <v>132</v>
      </c>
      <c r="C16" s="203">
        <v>50</v>
      </c>
      <c r="D16" s="204">
        <f t="shared" si="0"/>
        <v>52500</v>
      </c>
      <c r="E16" s="205"/>
      <c r="F16" s="206"/>
      <c r="G16" s="207"/>
      <c r="H16" s="208"/>
      <c r="I16" s="209"/>
      <c r="J16" s="210"/>
      <c r="K16" s="233"/>
    </row>
    <row r="17" spans="1:11" ht="15" customHeight="1" x14ac:dyDescent="0.25">
      <c r="A17" s="278">
        <v>4</v>
      </c>
      <c r="B17" s="279" t="s">
        <v>152</v>
      </c>
      <c r="C17" s="203">
        <v>50</v>
      </c>
      <c r="D17" s="204">
        <f t="shared" si="0"/>
        <v>52500</v>
      </c>
      <c r="E17" s="205"/>
      <c r="F17" s="206"/>
      <c r="G17" s="207"/>
      <c r="H17" s="208"/>
      <c r="I17" s="209"/>
      <c r="J17" s="210"/>
      <c r="K17" s="233"/>
    </row>
    <row r="18" spans="1:11" ht="15" customHeight="1" x14ac:dyDescent="0.25">
      <c r="A18" s="278">
        <v>5</v>
      </c>
      <c r="B18" s="279" t="s">
        <v>153</v>
      </c>
      <c r="C18" s="203">
        <v>25</v>
      </c>
      <c r="D18" s="204">
        <f t="shared" si="0"/>
        <v>26250</v>
      </c>
      <c r="E18" s="205"/>
      <c r="F18" s="206"/>
      <c r="G18" s="207"/>
      <c r="H18" s="208"/>
      <c r="I18" s="209"/>
      <c r="J18" s="210"/>
      <c r="K18" s="233"/>
    </row>
    <row r="19" spans="1:11" ht="15" customHeight="1" x14ac:dyDescent="0.25">
      <c r="A19" s="201">
        <v>6</v>
      </c>
      <c r="B19" s="202" t="s">
        <v>133</v>
      </c>
      <c r="C19" s="203">
        <v>50</v>
      </c>
      <c r="D19" s="204">
        <f t="shared" si="0"/>
        <v>52500</v>
      </c>
      <c r="E19" s="205"/>
      <c r="F19" s="206"/>
      <c r="G19" s="207"/>
      <c r="H19" s="208"/>
      <c r="I19" s="209"/>
      <c r="J19" s="210"/>
      <c r="K19" s="233"/>
    </row>
    <row r="20" spans="1:11" ht="15" customHeight="1" x14ac:dyDescent="0.25">
      <c r="A20" s="77">
        <v>7</v>
      </c>
      <c r="B20" s="202" t="s">
        <v>134</v>
      </c>
      <c r="C20" s="203">
        <v>50</v>
      </c>
      <c r="D20" s="204">
        <f t="shared" si="0"/>
        <v>52500</v>
      </c>
      <c r="E20" s="205"/>
      <c r="F20" s="206"/>
      <c r="G20" s="207"/>
      <c r="H20" s="208"/>
      <c r="I20" s="209"/>
      <c r="J20" s="210"/>
      <c r="K20" s="233"/>
    </row>
    <row r="21" spans="1:11" ht="15" customHeight="1" x14ac:dyDescent="0.25">
      <c r="A21" s="201">
        <v>8</v>
      </c>
      <c r="B21" s="202" t="s">
        <v>135</v>
      </c>
      <c r="C21" s="203">
        <v>75</v>
      </c>
      <c r="D21" s="204">
        <f t="shared" si="0"/>
        <v>78750</v>
      </c>
      <c r="E21" s="205"/>
      <c r="F21" s="206"/>
      <c r="G21" s="207"/>
      <c r="H21" s="208"/>
      <c r="I21" s="209"/>
      <c r="J21" s="210"/>
      <c r="K21" s="233"/>
    </row>
    <row r="22" spans="1:11" ht="15" customHeight="1" x14ac:dyDescent="0.25">
      <c r="A22" s="201">
        <v>9</v>
      </c>
      <c r="B22" s="202" t="s">
        <v>136</v>
      </c>
      <c r="C22" s="203">
        <v>75</v>
      </c>
      <c r="D22" s="204">
        <f t="shared" si="0"/>
        <v>78750</v>
      </c>
      <c r="E22" s="205">
        <v>-25</v>
      </c>
      <c r="F22" s="206">
        <v>46023</v>
      </c>
      <c r="G22" s="207"/>
      <c r="H22" s="208"/>
      <c r="I22" s="209"/>
      <c r="J22" s="210"/>
      <c r="K22" s="233"/>
    </row>
    <row r="23" spans="1:11" ht="15" customHeight="1" x14ac:dyDescent="0.25">
      <c r="A23" s="201">
        <v>10</v>
      </c>
      <c r="B23" s="214" t="s">
        <v>137</v>
      </c>
      <c r="C23" s="203">
        <v>25</v>
      </c>
      <c r="D23" s="204">
        <f t="shared" si="0"/>
        <v>26250</v>
      </c>
      <c r="E23" s="205"/>
      <c r="F23" s="206"/>
      <c r="G23" s="207"/>
      <c r="H23" s="208"/>
      <c r="I23" s="209"/>
      <c r="J23" s="210"/>
      <c r="K23" s="233"/>
    </row>
    <row r="24" spans="1:11" ht="15" customHeight="1" x14ac:dyDescent="0.25">
      <c r="A24" s="77">
        <v>11</v>
      </c>
      <c r="B24" s="214" t="s">
        <v>138</v>
      </c>
      <c r="C24" s="203">
        <v>50</v>
      </c>
      <c r="D24" s="204">
        <f t="shared" si="0"/>
        <v>52500</v>
      </c>
      <c r="E24" s="205">
        <v>-25</v>
      </c>
      <c r="F24" s="206">
        <v>46388</v>
      </c>
      <c r="G24" s="207"/>
      <c r="H24" s="208"/>
      <c r="I24" s="209"/>
      <c r="J24" s="210"/>
      <c r="K24" s="233"/>
    </row>
    <row r="25" spans="1:11" ht="15" customHeight="1" x14ac:dyDescent="0.25">
      <c r="A25" s="201"/>
      <c r="B25" s="212"/>
      <c r="C25" s="203"/>
      <c r="D25" s="204"/>
      <c r="E25" s="205"/>
      <c r="F25" s="206"/>
      <c r="G25" s="207"/>
      <c r="H25" s="208"/>
      <c r="I25" s="209"/>
      <c r="J25" s="210"/>
      <c r="K25" s="232"/>
    </row>
    <row r="26" spans="1:11" ht="15" customHeight="1" x14ac:dyDescent="0.25">
      <c r="A26" s="201"/>
      <c r="B26" s="213" t="s">
        <v>139</v>
      </c>
      <c r="C26" s="203"/>
      <c r="D26" s="204"/>
      <c r="E26" s="205"/>
      <c r="F26" s="206"/>
      <c r="G26" s="207"/>
      <c r="H26" s="208"/>
      <c r="I26" s="209"/>
      <c r="J26" s="210"/>
      <c r="K26" s="232"/>
    </row>
    <row r="27" spans="1:11" ht="15" customHeight="1" x14ac:dyDescent="0.25">
      <c r="A27" s="278">
        <v>12</v>
      </c>
      <c r="B27" s="279" t="s">
        <v>154</v>
      </c>
      <c r="C27" s="203">
        <v>100</v>
      </c>
      <c r="D27" s="204">
        <f t="shared" si="0"/>
        <v>105000</v>
      </c>
      <c r="E27" s="205"/>
      <c r="F27" s="206"/>
      <c r="G27" s="207"/>
      <c r="H27" s="208"/>
      <c r="I27" s="209"/>
      <c r="J27" s="210"/>
      <c r="K27" s="233"/>
    </row>
    <row r="28" spans="1:11" ht="15" customHeight="1" x14ac:dyDescent="0.25">
      <c r="A28" s="280">
        <v>13</v>
      </c>
      <c r="B28" s="279" t="s">
        <v>155</v>
      </c>
      <c r="C28" s="203">
        <v>75</v>
      </c>
      <c r="D28" s="204">
        <f t="shared" si="0"/>
        <v>78750</v>
      </c>
      <c r="E28" s="205"/>
      <c r="F28" s="206"/>
      <c r="G28" s="207"/>
      <c r="H28" s="208"/>
      <c r="I28" s="209"/>
      <c r="J28" s="210"/>
      <c r="K28" s="260"/>
    </row>
    <row r="29" spans="1:11" ht="15" customHeight="1" x14ac:dyDescent="0.25">
      <c r="A29" s="278">
        <v>14</v>
      </c>
      <c r="B29" s="279" t="s">
        <v>156</v>
      </c>
      <c r="C29" s="203">
        <v>100</v>
      </c>
      <c r="D29" s="204">
        <f t="shared" si="0"/>
        <v>105000</v>
      </c>
      <c r="E29" s="205"/>
      <c r="F29" s="206"/>
      <c r="G29" s="207"/>
      <c r="H29" s="208"/>
      <c r="I29" s="209"/>
      <c r="J29" s="210"/>
      <c r="K29" s="260"/>
    </row>
    <row r="30" spans="1:11" ht="15" customHeight="1" x14ac:dyDescent="0.25">
      <c r="A30" s="278">
        <v>15</v>
      </c>
      <c r="B30" s="279" t="s">
        <v>157</v>
      </c>
      <c r="C30" s="203">
        <v>100</v>
      </c>
      <c r="D30" s="204">
        <f t="shared" si="0"/>
        <v>105000</v>
      </c>
      <c r="E30" s="205"/>
      <c r="F30" s="206"/>
      <c r="G30" s="207"/>
      <c r="H30" s="208"/>
      <c r="I30" s="209"/>
      <c r="J30" s="210"/>
      <c r="K30" s="233"/>
    </row>
    <row r="31" spans="1:11" ht="15" customHeight="1" x14ac:dyDescent="0.25">
      <c r="A31" s="278">
        <v>16</v>
      </c>
      <c r="B31" s="279" t="s">
        <v>158</v>
      </c>
      <c r="C31" s="259">
        <v>50</v>
      </c>
      <c r="D31" s="204">
        <f t="shared" si="0"/>
        <v>52500</v>
      </c>
      <c r="E31" s="261"/>
      <c r="F31" s="257"/>
      <c r="G31" s="262"/>
      <c r="H31" s="263"/>
      <c r="I31" s="264"/>
      <c r="J31" s="265"/>
      <c r="K31" s="260"/>
    </row>
    <row r="32" spans="1:11" ht="15" customHeight="1" x14ac:dyDescent="0.25">
      <c r="A32" s="280">
        <v>17</v>
      </c>
      <c r="B32" s="279" t="s">
        <v>159</v>
      </c>
      <c r="C32" s="203">
        <v>25</v>
      </c>
      <c r="D32" s="204">
        <f t="shared" si="0"/>
        <v>26250</v>
      </c>
      <c r="E32" s="205"/>
      <c r="F32" s="206"/>
      <c r="G32" s="207"/>
      <c r="H32" s="208"/>
      <c r="I32" s="209"/>
      <c r="J32" s="210"/>
      <c r="K32" s="233"/>
    </row>
    <row r="33" spans="1:11" ht="15" customHeight="1" x14ac:dyDescent="0.25">
      <c r="A33" s="201"/>
      <c r="B33" s="212"/>
      <c r="C33" s="203"/>
      <c r="D33" s="204"/>
      <c r="E33" s="205"/>
      <c r="F33" s="206"/>
      <c r="G33" s="207"/>
      <c r="H33" s="208"/>
      <c r="I33" s="209"/>
      <c r="J33" s="210"/>
      <c r="K33" s="232"/>
    </row>
    <row r="34" spans="1:11" ht="15" customHeight="1" x14ac:dyDescent="0.25">
      <c r="A34" s="201"/>
      <c r="B34" s="213" t="s">
        <v>140</v>
      </c>
      <c r="C34" s="203"/>
      <c r="D34" s="204"/>
      <c r="E34" s="205"/>
      <c r="F34" s="206"/>
      <c r="G34" s="207"/>
      <c r="H34" s="208"/>
      <c r="I34" s="209"/>
      <c r="J34" s="210"/>
      <c r="K34" s="232"/>
    </row>
    <row r="35" spans="1:11" ht="15" customHeight="1" x14ac:dyDescent="0.25">
      <c r="A35" s="278">
        <v>18</v>
      </c>
      <c r="B35" s="279" t="s">
        <v>160</v>
      </c>
      <c r="C35" s="203">
        <v>50</v>
      </c>
      <c r="D35" s="204">
        <f t="shared" si="0"/>
        <v>52500</v>
      </c>
      <c r="E35" s="205"/>
      <c r="F35" s="206"/>
      <c r="G35" s="207"/>
      <c r="H35" s="208"/>
      <c r="I35" s="209"/>
      <c r="J35" s="210"/>
      <c r="K35" s="260"/>
    </row>
    <row r="36" spans="1:11" ht="15" customHeight="1" x14ac:dyDescent="0.25">
      <c r="A36" s="77">
        <v>19</v>
      </c>
      <c r="B36" s="202" t="s">
        <v>142</v>
      </c>
      <c r="C36" s="203">
        <v>25</v>
      </c>
      <c r="D36" s="204">
        <f t="shared" si="0"/>
        <v>26250</v>
      </c>
      <c r="E36" s="205"/>
      <c r="F36" s="206"/>
      <c r="G36" s="207"/>
      <c r="H36" s="208"/>
      <c r="I36" s="209"/>
      <c r="J36" s="210"/>
      <c r="K36" s="233"/>
    </row>
    <row r="37" spans="1:11" ht="15" customHeight="1" x14ac:dyDescent="0.25">
      <c r="A37" s="201">
        <v>20</v>
      </c>
      <c r="B37" s="202" t="s">
        <v>141</v>
      </c>
      <c r="C37" s="203">
        <v>75</v>
      </c>
      <c r="D37" s="204">
        <f t="shared" si="0"/>
        <v>78750</v>
      </c>
      <c r="E37" s="205">
        <v>-25</v>
      </c>
      <c r="F37" s="229">
        <v>45108</v>
      </c>
      <c r="G37" s="207"/>
      <c r="H37" s="208"/>
      <c r="I37" s="209"/>
      <c r="J37" s="210"/>
      <c r="K37" s="233"/>
    </row>
    <row r="38" spans="1:11" ht="15" customHeight="1" x14ac:dyDescent="0.25">
      <c r="A38" s="201">
        <v>21</v>
      </c>
      <c r="B38" s="202" t="s">
        <v>143</v>
      </c>
      <c r="C38" s="203">
        <v>75</v>
      </c>
      <c r="D38" s="204">
        <f t="shared" si="0"/>
        <v>78750</v>
      </c>
      <c r="E38" s="205">
        <v>-25</v>
      </c>
      <c r="F38" s="206">
        <v>47119</v>
      </c>
      <c r="G38" s="207"/>
      <c r="H38" s="208"/>
      <c r="I38" s="209"/>
      <c r="J38" s="210"/>
      <c r="K38" s="233"/>
    </row>
    <row r="39" spans="1:11" ht="15" customHeight="1" x14ac:dyDescent="0.25">
      <c r="A39" s="201">
        <v>22</v>
      </c>
      <c r="B39" s="202" t="s">
        <v>144</v>
      </c>
      <c r="C39" s="203">
        <v>100</v>
      </c>
      <c r="D39" s="204">
        <f t="shared" si="0"/>
        <v>105000</v>
      </c>
      <c r="E39" s="205"/>
      <c r="F39" s="206"/>
      <c r="G39" s="207"/>
      <c r="H39" s="208"/>
      <c r="I39" s="209"/>
      <c r="J39" s="210"/>
      <c r="K39" s="260"/>
    </row>
    <row r="40" spans="1:11" ht="15" customHeight="1" x14ac:dyDescent="0.25">
      <c r="A40" s="77">
        <v>23</v>
      </c>
      <c r="B40" s="202" t="s">
        <v>145</v>
      </c>
      <c r="C40" s="203">
        <v>50</v>
      </c>
      <c r="D40" s="204">
        <f t="shared" si="0"/>
        <v>52500</v>
      </c>
      <c r="E40" s="205"/>
      <c r="F40" s="206"/>
      <c r="G40" s="207"/>
      <c r="H40" s="208"/>
      <c r="I40" s="209"/>
      <c r="J40" s="210"/>
      <c r="K40" s="233"/>
    </row>
    <row r="41" spans="1:11" ht="15" customHeight="1" x14ac:dyDescent="0.25">
      <c r="A41" s="201"/>
      <c r="B41" s="212"/>
      <c r="C41" s="203"/>
      <c r="D41" s="204"/>
      <c r="E41" s="205"/>
      <c r="F41" s="206"/>
      <c r="G41" s="207"/>
      <c r="H41" s="208"/>
      <c r="I41" s="209"/>
      <c r="J41" s="210"/>
      <c r="K41" s="232"/>
    </row>
    <row r="42" spans="1:11" ht="15" customHeight="1" x14ac:dyDescent="0.25">
      <c r="A42" s="201"/>
      <c r="B42" s="213" t="s">
        <v>146</v>
      </c>
      <c r="C42" s="203"/>
      <c r="D42" s="204"/>
      <c r="E42" s="205"/>
      <c r="F42" s="206"/>
      <c r="G42" s="207"/>
      <c r="H42" s="208"/>
      <c r="I42" s="209"/>
      <c r="J42" s="210"/>
      <c r="K42" s="232"/>
    </row>
    <row r="43" spans="1:11" ht="15" customHeight="1" x14ac:dyDescent="0.25">
      <c r="A43" s="201">
        <v>24</v>
      </c>
      <c r="B43" s="202" t="s">
        <v>147</v>
      </c>
      <c r="C43" s="203">
        <v>50</v>
      </c>
      <c r="D43" s="204">
        <f t="shared" si="0"/>
        <v>52500</v>
      </c>
      <c r="E43" s="205"/>
      <c r="F43" s="206"/>
      <c r="G43" s="207"/>
      <c r="H43" s="208"/>
      <c r="I43" s="209"/>
      <c r="J43" s="210"/>
      <c r="K43" s="233"/>
    </row>
    <row r="44" spans="1:11" ht="15" customHeight="1" x14ac:dyDescent="0.25">
      <c r="A44" s="77">
        <v>25</v>
      </c>
      <c r="B44" s="202" t="s">
        <v>148</v>
      </c>
      <c r="C44" s="203">
        <v>75</v>
      </c>
      <c r="D44" s="204">
        <f t="shared" si="0"/>
        <v>78750</v>
      </c>
      <c r="E44" s="205">
        <v>-25</v>
      </c>
      <c r="F44" s="206">
        <v>45566</v>
      </c>
      <c r="G44" s="207"/>
      <c r="H44" s="208"/>
      <c r="I44" s="209"/>
      <c r="J44" s="210"/>
      <c r="K44" s="233"/>
    </row>
    <row r="45" spans="1:11" ht="15" customHeight="1" x14ac:dyDescent="0.25">
      <c r="A45" s="201">
        <v>26</v>
      </c>
      <c r="B45" s="202" t="s">
        <v>149</v>
      </c>
      <c r="C45" s="203">
        <v>100</v>
      </c>
      <c r="D45" s="204">
        <f t="shared" si="0"/>
        <v>105000</v>
      </c>
      <c r="E45" s="205"/>
      <c r="F45" s="206"/>
      <c r="G45" s="207"/>
      <c r="H45" s="208"/>
      <c r="I45" s="209"/>
      <c r="J45" s="210"/>
      <c r="K45" s="233"/>
    </row>
    <row r="46" spans="1:11" ht="15" customHeight="1" x14ac:dyDescent="0.25">
      <c r="A46" s="201">
        <v>27</v>
      </c>
      <c r="B46" s="202" t="s">
        <v>150</v>
      </c>
      <c r="C46" s="203">
        <v>50</v>
      </c>
      <c r="D46" s="204">
        <f t="shared" si="0"/>
        <v>52500</v>
      </c>
      <c r="E46" s="205"/>
      <c r="F46" s="206"/>
      <c r="G46" s="207"/>
      <c r="H46" s="208"/>
      <c r="I46" s="209"/>
      <c r="J46" s="210"/>
      <c r="K46" s="233"/>
    </row>
    <row r="47" spans="1:11" ht="15" customHeight="1" x14ac:dyDescent="0.25">
      <c r="A47" s="201">
        <v>28</v>
      </c>
      <c r="B47" s="202" t="s">
        <v>151</v>
      </c>
      <c r="C47" s="203">
        <v>100</v>
      </c>
      <c r="D47" s="204">
        <f t="shared" si="0"/>
        <v>105000</v>
      </c>
      <c r="E47" s="205">
        <v>-50</v>
      </c>
      <c r="F47" s="206">
        <v>47119</v>
      </c>
      <c r="G47" s="207"/>
      <c r="H47" s="208"/>
      <c r="I47" s="209"/>
      <c r="J47" s="210"/>
      <c r="K47" s="233"/>
    </row>
    <row r="48" spans="1:11" ht="15" customHeight="1" x14ac:dyDescent="0.25">
      <c r="A48" s="201"/>
      <c r="B48" s="212"/>
      <c r="C48" s="203"/>
      <c r="D48" s="204"/>
      <c r="E48" s="205"/>
      <c r="F48" s="206"/>
      <c r="G48" s="207"/>
      <c r="H48" s="208"/>
      <c r="I48" s="209"/>
      <c r="J48" s="210"/>
      <c r="K48" s="232"/>
    </row>
    <row r="49" spans="1:11" ht="15" customHeight="1" x14ac:dyDescent="0.25">
      <c r="A49" s="215" t="s">
        <v>34</v>
      </c>
      <c r="B49" s="212"/>
      <c r="C49" s="203"/>
      <c r="D49" s="204"/>
      <c r="E49" s="205"/>
      <c r="F49" s="206"/>
      <c r="G49" s="207"/>
      <c r="H49" s="208"/>
      <c r="I49" s="209"/>
      <c r="J49" s="210"/>
      <c r="K49" s="232"/>
    </row>
    <row r="50" spans="1:11" ht="15" customHeight="1" x14ac:dyDescent="0.25">
      <c r="A50" s="216"/>
      <c r="B50" s="212"/>
      <c r="C50" s="203"/>
      <c r="D50" s="204"/>
      <c r="E50" s="205"/>
      <c r="F50" s="206"/>
      <c r="G50" s="207"/>
      <c r="H50" s="208"/>
      <c r="I50" s="209"/>
      <c r="J50" s="210"/>
      <c r="K50" s="232"/>
    </row>
    <row r="51" spans="1:11" ht="15" customHeight="1" x14ac:dyDescent="0.25">
      <c r="A51" s="201">
        <v>29</v>
      </c>
      <c r="B51" s="227" t="s">
        <v>161</v>
      </c>
      <c r="C51" s="203">
        <v>25</v>
      </c>
      <c r="D51" s="204">
        <f>C51*$E$5/100</f>
        <v>26250</v>
      </c>
      <c r="E51" s="205"/>
      <c r="F51" s="206"/>
      <c r="G51" s="207"/>
      <c r="H51" s="208"/>
      <c r="I51" s="209"/>
      <c r="J51" s="210"/>
      <c r="K51" s="260"/>
    </row>
    <row r="52" spans="1:11" ht="15" customHeight="1" x14ac:dyDescent="0.25">
      <c r="A52" s="216">
        <v>30</v>
      </c>
      <c r="B52" s="227" t="s">
        <v>162</v>
      </c>
      <c r="C52" s="203">
        <v>25</v>
      </c>
      <c r="D52" s="204">
        <f>C52*$E$5/100</f>
        <v>26250</v>
      </c>
      <c r="E52" s="205"/>
      <c r="F52" s="206"/>
      <c r="G52" s="217"/>
      <c r="H52" s="218"/>
      <c r="I52" s="219"/>
      <c r="J52" s="220"/>
      <c r="K52" s="233"/>
    </row>
    <row r="53" spans="1:11" ht="15" customHeight="1" x14ac:dyDescent="0.25">
      <c r="A53" s="216">
        <v>31</v>
      </c>
      <c r="B53" s="228" t="s">
        <v>180</v>
      </c>
      <c r="C53" s="203">
        <v>25</v>
      </c>
      <c r="D53" s="204">
        <f t="shared" ref="D53:D60" si="1">C53*$E$5/100</f>
        <v>26250</v>
      </c>
      <c r="E53" s="205"/>
      <c r="F53" s="206"/>
      <c r="G53" s="217"/>
      <c r="H53" s="218"/>
      <c r="I53" s="219"/>
      <c r="J53" s="220"/>
      <c r="K53" s="233"/>
    </row>
    <row r="54" spans="1:11" ht="15" customHeight="1" x14ac:dyDescent="0.25">
      <c r="A54" s="201">
        <v>32</v>
      </c>
      <c r="B54" s="227" t="s">
        <v>163</v>
      </c>
      <c r="C54" s="203">
        <v>100</v>
      </c>
      <c r="D54" s="204">
        <f t="shared" si="1"/>
        <v>105000</v>
      </c>
      <c r="E54" s="205"/>
      <c r="F54" s="206"/>
      <c r="G54" s="217">
        <v>100</v>
      </c>
      <c r="H54" s="218"/>
      <c r="I54" s="219"/>
      <c r="J54" s="282" t="s">
        <v>178</v>
      </c>
      <c r="K54" s="233"/>
    </row>
    <row r="55" spans="1:11" ht="15" customHeight="1" x14ac:dyDescent="0.25">
      <c r="A55" s="201">
        <v>33</v>
      </c>
      <c r="B55" s="227" t="s">
        <v>163</v>
      </c>
      <c r="C55" s="203">
        <v>50</v>
      </c>
      <c r="D55" s="204">
        <f t="shared" si="1"/>
        <v>52500</v>
      </c>
      <c r="E55" s="205">
        <v>-50</v>
      </c>
      <c r="F55" s="206">
        <v>45627</v>
      </c>
      <c r="G55" s="217">
        <v>50</v>
      </c>
      <c r="H55" s="218">
        <v>-50</v>
      </c>
      <c r="I55" s="219">
        <v>45627</v>
      </c>
      <c r="J55" s="282" t="s">
        <v>178</v>
      </c>
      <c r="K55" s="233"/>
    </row>
    <row r="56" spans="1:11" ht="15" customHeight="1" x14ac:dyDescent="0.25">
      <c r="A56" s="201">
        <v>34</v>
      </c>
      <c r="B56" s="227" t="s">
        <v>163</v>
      </c>
      <c r="C56" s="203">
        <v>25</v>
      </c>
      <c r="D56" s="204">
        <f t="shared" si="1"/>
        <v>26250</v>
      </c>
      <c r="E56" s="205">
        <v>-25</v>
      </c>
      <c r="F56" s="206">
        <v>45627</v>
      </c>
      <c r="G56" s="217"/>
      <c r="H56" s="218"/>
      <c r="I56" s="219"/>
      <c r="J56" s="220"/>
      <c r="K56" s="233"/>
    </row>
    <row r="57" spans="1:11" ht="15" customHeight="1" x14ac:dyDescent="0.25">
      <c r="A57" s="216"/>
      <c r="B57" s="227"/>
      <c r="C57" s="203"/>
      <c r="D57" s="204"/>
      <c r="E57" s="205"/>
      <c r="F57" s="206"/>
      <c r="G57" s="217"/>
      <c r="H57" s="218"/>
      <c r="I57" s="219"/>
      <c r="J57" s="282"/>
      <c r="K57" s="233"/>
    </row>
    <row r="58" spans="1:11" ht="15" customHeight="1" x14ac:dyDescent="0.25">
      <c r="A58" s="281">
        <v>35</v>
      </c>
      <c r="B58" s="227" t="s">
        <v>182</v>
      </c>
      <c r="C58" s="203">
        <v>100</v>
      </c>
      <c r="D58" s="204">
        <f>C58*$E$5/100</f>
        <v>105000</v>
      </c>
      <c r="E58" s="205"/>
      <c r="F58" s="206"/>
      <c r="G58" s="217">
        <v>100</v>
      </c>
      <c r="H58" s="218"/>
      <c r="I58" s="219"/>
      <c r="J58" s="282" t="s">
        <v>178</v>
      </c>
      <c r="K58" s="233"/>
    </row>
    <row r="59" spans="1:11" ht="15" customHeight="1" x14ac:dyDescent="0.25">
      <c r="A59" s="281">
        <v>36</v>
      </c>
      <c r="B59" s="227" t="s">
        <v>183</v>
      </c>
      <c r="C59" s="203">
        <v>75</v>
      </c>
      <c r="D59" s="204">
        <f t="shared" si="1"/>
        <v>78750</v>
      </c>
      <c r="E59" s="205"/>
      <c r="F59" s="206"/>
      <c r="G59" s="217">
        <v>75</v>
      </c>
      <c r="H59" s="218"/>
      <c r="I59" s="219"/>
      <c r="J59" s="282" t="s">
        <v>178</v>
      </c>
      <c r="K59" s="233"/>
    </row>
    <row r="60" spans="1:11" ht="15" customHeight="1" x14ac:dyDescent="0.25">
      <c r="A60" s="281">
        <v>37</v>
      </c>
      <c r="B60" s="227" t="s">
        <v>184</v>
      </c>
      <c r="C60" s="203">
        <v>50</v>
      </c>
      <c r="D60" s="204">
        <f t="shared" si="1"/>
        <v>52500</v>
      </c>
      <c r="E60" s="205"/>
      <c r="F60" s="206"/>
      <c r="G60" s="217">
        <v>50</v>
      </c>
      <c r="H60" s="218"/>
      <c r="I60" s="219"/>
      <c r="J60" s="282" t="s">
        <v>178</v>
      </c>
      <c r="K60" s="233"/>
    </row>
    <row r="61" spans="1:11" ht="15" customHeight="1" thickBot="1" x14ac:dyDescent="0.3">
      <c r="A61" s="221"/>
      <c r="B61" s="222"/>
      <c r="C61" s="223"/>
      <c r="D61" s="204"/>
      <c r="E61" s="224"/>
      <c r="F61" s="206"/>
      <c r="G61" s="266"/>
      <c r="H61" s="267"/>
      <c r="I61" s="268"/>
      <c r="J61" s="269"/>
      <c r="K61" s="232"/>
    </row>
    <row r="62" spans="1:11" ht="15" customHeight="1" x14ac:dyDescent="0.25">
      <c r="A62" s="62"/>
      <c r="B62" s="38" t="s">
        <v>5</v>
      </c>
      <c r="C62" s="39">
        <f>SUM(C12:C61)</f>
        <v>2275</v>
      </c>
      <c r="D62" s="102">
        <f>SUM(D12:D61)</f>
        <v>2414450</v>
      </c>
      <c r="E62" s="67">
        <f>SUM(E12:E61)</f>
        <v>-275</v>
      </c>
      <c r="F62" s="180"/>
      <c r="G62" s="68"/>
      <c r="H62" s="68"/>
      <c r="I62" s="68"/>
      <c r="J62" s="68"/>
      <c r="K62" s="40"/>
    </row>
    <row r="63" spans="1:11" ht="15" customHeight="1" thickBot="1" x14ac:dyDescent="0.3">
      <c r="A63" s="63"/>
      <c r="B63" s="64" t="s">
        <v>29</v>
      </c>
      <c r="C63" s="65"/>
      <c r="D63" s="66"/>
      <c r="E63" s="69">
        <f>C62+E62</f>
        <v>2000</v>
      </c>
      <c r="F63" s="181"/>
      <c r="G63" s="76"/>
      <c r="H63" s="76"/>
      <c r="I63" s="76"/>
      <c r="J63" s="76"/>
      <c r="K63" s="61"/>
    </row>
    <row r="64" spans="1:11" ht="15" customHeight="1" thickBot="1" x14ac:dyDescent="0.3">
      <c r="A64" s="270"/>
      <c r="B64" s="271"/>
      <c r="C64" s="271"/>
      <c r="D64" s="42"/>
      <c r="E64" s="42"/>
      <c r="F64" s="41"/>
      <c r="G64" s="41"/>
      <c r="H64" s="41"/>
      <c r="I64" s="41"/>
      <c r="J64" s="41"/>
      <c r="K64" s="42"/>
    </row>
    <row r="65" spans="1:11" ht="15" customHeight="1" x14ac:dyDescent="0.25">
      <c r="A65" s="270"/>
      <c r="B65" s="272" t="s">
        <v>176</v>
      </c>
      <c r="C65" s="273"/>
      <c r="D65" s="42"/>
      <c r="E65" s="42"/>
      <c r="F65" s="41"/>
      <c r="G65" s="41"/>
      <c r="H65" s="41"/>
      <c r="I65" s="41"/>
      <c r="J65" s="41"/>
      <c r="K65" s="42"/>
    </row>
    <row r="66" spans="1:11" ht="15" customHeight="1" x14ac:dyDescent="0.25">
      <c r="A66" s="270"/>
      <c r="B66" s="274" t="s">
        <v>171</v>
      </c>
      <c r="C66" s="275"/>
      <c r="D66" s="42"/>
      <c r="E66" s="42"/>
      <c r="F66" s="41"/>
      <c r="G66" s="41"/>
      <c r="H66" s="41"/>
      <c r="I66" s="41"/>
      <c r="J66" s="41"/>
      <c r="K66" s="42"/>
    </row>
    <row r="67" spans="1:11" ht="15" customHeight="1" x14ac:dyDescent="0.25">
      <c r="A67" s="270"/>
      <c r="B67" s="274" t="s">
        <v>172</v>
      </c>
      <c r="C67" s="275"/>
      <c r="D67" s="42"/>
      <c r="E67" s="42"/>
      <c r="F67" s="41"/>
      <c r="G67" s="41"/>
      <c r="H67" s="41"/>
      <c r="I67" s="41"/>
      <c r="J67" s="41"/>
      <c r="K67" s="42"/>
    </row>
    <row r="68" spans="1:11" ht="15" customHeight="1" x14ac:dyDescent="0.25">
      <c r="A68" s="270"/>
      <c r="B68" s="274" t="s">
        <v>173</v>
      </c>
      <c r="C68" s="275"/>
      <c r="D68" s="42"/>
      <c r="E68" s="42"/>
      <c r="F68" s="41"/>
      <c r="G68" s="41"/>
      <c r="H68" s="41"/>
      <c r="I68" s="41"/>
      <c r="J68" s="41"/>
      <c r="K68" s="42"/>
    </row>
    <row r="69" spans="1:11" ht="15" customHeight="1" x14ac:dyDescent="0.25">
      <c r="A69" s="270"/>
      <c r="B69" s="274" t="s">
        <v>175</v>
      </c>
      <c r="C69" s="275"/>
      <c r="D69" s="42"/>
      <c r="E69" s="42"/>
      <c r="F69" s="41"/>
      <c r="G69" s="41"/>
      <c r="H69" s="41"/>
      <c r="I69" s="41"/>
      <c r="J69" s="41"/>
      <c r="K69" s="42"/>
    </row>
    <row r="70" spans="1:11" ht="15" customHeight="1" x14ac:dyDescent="0.25">
      <c r="A70" s="270"/>
      <c r="B70" s="274" t="s">
        <v>174</v>
      </c>
      <c r="C70" s="275"/>
      <c r="D70" s="42"/>
      <c r="E70" s="42"/>
      <c r="F70" s="41"/>
      <c r="G70" s="41"/>
      <c r="H70" s="41"/>
      <c r="I70" s="41"/>
      <c r="J70" s="41"/>
      <c r="K70" s="42"/>
    </row>
    <row r="71" spans="1:11" ht="15" customHeight="1" thickBot="1" x14ac:dyDescent="0.3">
      <c r="A71" s="270"/>
      <c r="B71" s="276"/>
      <c r="C71" s="277"/>
      <c r="D71" s="42"/>
      <c r="E71" s="42"/>
      <c r="F71" s="41"/>
      <c r="G71" s="41"/>
      <c r="H71" s="41"/>
      <c r="I71" s="41"/>
      <c r="J71" s="41"/>
      <c r="K71" s="42"/>
    </row>
    <row r="72" spans="1:11" ht="15" customHeight="1" x14ac:dyDescent="0.25">
      <c r="A72" s="270"/>
      <c r="B72" s="271"/>
      <c r="C72" s="271"/>
      <c r="D72" s="42"/>
      <c r="E72" s="42"/>
      <c r="F72" s="41"/>
      <c r="G72" s="41"/>
      <c r="H72" s="41"/>
      <c r="I72" s="41"/>
      <c r="J72" s="41"/>
      <c r="K72" s="42"/>
    </row>
    <row r="73" spans="1:11" ht="14.5" x14ac:dyDescent="0.25">
      <c r="A73" s="41" t="s">
        <v>17</v>
      </c>
      <c r="B73" t="s">
        <v>91</v>
      </c>
      <c r="F73" s="42"/>
      <c r="G73" s="42"/>
      <c r="H73" s="42"/>
      <c r="I73" s="42"/>
      <c r="J73" s="42"/>
      <c r="K73" s="42"/>
    </row>
    <row r="74" spans="1:11" ht="13" x14ac:dyDescent="0.3">
      <c r="A74" s="41"/>
      <c r="B74" t="s">
        <v>74</v>
      </c>
      <c r="F74" s="42"/>
      <c r="G74" s="42"/>
      <c r="H74" s="42"/>
      <c r="I74" s="42"/>
      <c r="J74" s="42"/>
      <c r="K74" s="42"/>
    </row>
    <row r="75" spans="1:11" ht="14.5" x14ac:dyDescent="0.25">
      <c r="A75" s="41" t="s">
        <v>18</v>
      </c>
      <c r="B75" s="42" t="s">
        <v>92</v>
      </c>
      <c r="F75" s="42"/>
      <c r="G75" s="42"/>
      <c r="H75" s="42"/>
      <c r="I75" s="42"/>
      <c r="J75" s="42"/>
      <c r="K75" s="42"/>
    </row>
    <row r="76" spans="1:11" ht="14.5" x14ac:dyDescent="0.25">
      <c r="A76" s="41" t="s">
        <v>19</v>
      </c>
      <c r="B76" s="42" t="s">
        <v>36</v>
      </c>
      <c r="F76" s="42"/>
      <c r="G76" s="42"/>
      <c r="H76" s="42"/>
      <c r="I76" s="42"/>
      <c r="J76" s="42"/>
      <c r="K76" s="42"/>
    </row>
    <row r="77" spans="1:11" ht="14.5" x14ac:dyDescent="0.25">
      <c r="A77" s="41" t="s">
        <v>20</v>
      </c>
      <c r="B77" s="42" t="s">
        <v>89</v>
      </c>
      <c r="F77" s="42"/>
      <c r="G77" s="42"/>
      <c r="H77" s="42"/>
      <c r="I77" s="42"/>
      <c r="J77" s="42"/>
      <c r="K77" s="42"/>
    </row>
    <row r="78" spans="1:11" ht="14.5" x14ac:dyDescent="0.3">
      <c r="A78" s="41" t="s">
        <v>73</v>
      </c>
      <c r="B78" s="53" t="s">
        <v>110</v>
      </c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3" x14ac:dyDescent="0.25">
      <c r="A79" s="42"/>
      <c r="B79" s="183" t="s">
        <v>111</v>
      </c>
      <c r="C79" s="42"/>
      <c r="D79" s="42"/>
      <c r="E79" s="42"/>
      <c r="F79" s="42"/>
      <c r="G79" s="42"/>
      <c r="H79" s="42"/>
      <c r="I79" s="42"/>
      <c r="J79" s="42"/>
      <c r="K79" s="42"/>
    </row>
    <row r="80" spans="1:11" x14ac:dyDescent="0.25">
      <c r="A80" s="42"/>
      <c r="B80" s="183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4.5" x14ac:dyDescent="0.25">
      <c r="A81" s="41" t="s">
        <v>83</v>
      </c>
      <c r="B81" s="42" t="s">
        <v>90</v>
      </c>
      <c r="C81" s="42"/>
      <c r="D81" s="42"/>
      <c r="E81" s="42"/>
      <c r="F81" s="42"/>
      <c r="G81" s="42"/>
      <c r="H81" s="42"/>
      <c r="I81" s="42"/>
      <c r="J81" s="42"/>
      <c r="K81" s="42"/>
    </row>
    <row r="82" spans="1:1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idden="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idden="1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idden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idden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idden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idden="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idden="1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idden="1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idden="1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idden="1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idden="1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idden="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idden="1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idden="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idden="1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</sheetData>
  <mergeCells count="3">
    <mergeCell ref="E8:F8"/>
    <mergeCell ref="E7:F7"/>
    <mergeCell ref="G7:J8"/>
  </mergeCells>
  <phoneticPr fontId="0" type="noConversion"/>
  <printOptions horizontalCentered="1" verticalCentered="1"/>
  <pageMargins left="0.19685039370078741" right="0.19685039370078741" top="0.35433070866141736" bottom="0.43307086614173229" header="0.19685039370078741" footer="0.27559055118110237"/>
  <pageSetup paperSize="9" scale="90" orientation="landscape" horizontalDpi="300" verticalDpi="300" r:id="rId1"/>
  <headerFooter alignWithMargins="0">
    <oddHeader>&amp;CStellenrahmenplan; &amp;Uhier:&amp;U Pfarrstellen&amp;RSeite &amp;P von &amp;N</oddHeader>
  </headerFooter>
  <rowBreaks count="3" manualBreakCount="3">
    <brk id="116" max="16383" man="1"/>
    <brk id="142" max="16383" man="1"/>
    <brk id="1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57"/>
  <sheetViews>
    <sheetView showGridLines="0" tabSelected="1" topLeftCell="A7" workbookViewId="0">
      <selection activeCell="A26" sqref="A26"/>
    </sheetView>
  </sheetViews>
  <sheetFormatPr baseColWidth="10" defaultRowHeight="12.5" x14ac:dyDescent="0.25"/>
  <cols>
    <col min="1" max="1" width="4.36328125" customWidth="1"/>
    <col min="2" max="2" width="25.6328125" customWidth="1"/>
    <col min="3" max="3" width="10.36328125" customWidth="1"/>
    <col min="4" max="4" width="11.6328125" customWidth="1"/>
    <col min="5" max="6" width="16.6328125" customWidth="1"/>
    <col min="7" max="7" width="14.08984375" customWidth="1"/>
    <col min="8" max="8" width="14.36328125" customWidth="1"/>
    <col min="9" max="9" width="12.453125" customWidth="1"/>
    <col min="10" max="10" width="14.453125" customWidth="1"/>
    <col min="11" max="11" width="33.6328125" customWidth="1"/>
    <col min="12" max="12" width="11.54296875" customWidth="1"/>
    <col min="13" max="13" width="8.90625" customWidth="1"/>
    <col min="14" max="14" width="11.54296875" customWidth="1"/>
    <col min="15" max="15" width="8.90625" customWidth="1"/>
    <col min="16" max="16" width="11.54296875" customWidth="1"/>
    <col min="17" max="17" width="9.36328125" customWidth="1"/>
    <col min="18" max="22" width="11.453125" customWidth="1"/>
    <col min="23" max="23" width="9.36328125" customWidth="1"/>
    <col min="24" max="24" width="11.453125" style="73" customWidth="1"/>
    <col min="25" max="25" width="9.36328125" customWidth="1"/>
    <col min="26" max="26" width="11.453125" customWidth="1"/>
    <col min="27" max="27" width="9.36328125" customWidth="1"/>
    <col min="28" max="28" width="11.453125" customWidth="1"/>
    <col min="29" max="29" width="10.6328125" customWidth="1"/>
    <col min="30" max="30" width="9.08984375" customWidth="1"/>
    <col min="31" max="31" width="9.54296875" customWidth="1"/>
    <col min="32" max="32" width="14.90625" customWidth="1"/>
  </cols>
  <sheetData>
    <row r="1" spans="1:32" ht="18" x14ac:dyDescent="0.4">
      <c r="A1" s="1" t="s">
        <v>0</v>
      </c>
      <c r="G1" s="1" t="str">
        <f>Vorbemerkungen!H1</f>
        <v>Neustadt-Wunstorf</v>
      </c>
      <c r="J1" s="289" t="s">
        <v>179</v>
      </c>
      <c r="K1" s="288" t="s">
        <v>185</v>
      </c>
      <c r="Q1" s="5"/>
      <c r="R1" s="51"/>
      <c r="S1" s="51"/>
      <c r="T1" s="51"/>
      <c r="U1" s="51"/>
      <c r="V1" s="51"/>
      <c r="W1" s="5"/>
      <c r="X1" s="72"/>
    </row>
    <row r="2" spans="1:32" ht="18" x14ac:dyDescent="0.4">
      <c r="A2" s="1"/>
      <c r="Q2" s="5"/>
      <c r="R2" s="51"/>
      <c r="S2" s="51"/>
      <c r="T2" s="51"/>
      <c r="U2" s="51"/>
      <c r="V2" s="51"/>
      <c r="W2" s="5"/>
      <c r="X2" s="72"/>
    </row>
    <row r="3" spans="1:32" ht="18" x14ac:dyDescent="0.4">
      <c r="A3" s="1" t="s">
        <v>6</v>
      </c>
      <c r="B3" s="1" t="s">
        <v>13</v>
      </c>
      <c r="Q3" s="5"/>
      <c r="R3" s="5"/>
      <c r="S3" s="5"/>
      <c r="T3" s="5"/>
      <c r="U3" s="5"/>
      <c r="V3" s="5"/>
      <c r="W3" s="5"/>
      <c r="X3" s="53"/>
    </row>
    <row r="4" spans="1:32" x14ac:dyDescent="0.25">
      <c r="Q4" s="5"/>
      <c r="R4" s="5"/>
      <c r="S4" s="5"/>
      <c r="T4" s="5"/>
      <c r="U4" s="5"/>
      <c r="V4" s="5"/>
      <c r="W4" s="5"/>
      <c r="X4" s="53"/>
    </row>
    <row r="5" spans="1:32" ht="13" x14ac:dyDescent="0.3">
      <c r="A5" s="4" t="s">
        <v>21</v>
      </c>
      <c r="B5" s="3" t="s">
        <v>125</v>
      </c>
      <c r="Q5" s="5"/>
      <c r="R5" s="5"/>
      <c r="S5" s="5"/>
      <c r="T5" s="5"/>
      <c r="U5" s="5"/>
      <c r="V5" s="5"/>
      <c r="W5" s="5"/>
      <c r="X5" s="53"/>
    </row>
    <row r="6" spans="1:32" ht="13" x14ac:dyDescent="0.3">
      <c r="B6" s="19"/>
      <c r="C6" s="3"/>
      <c r="X6"/>
    </row>
    <row r="7" spans="1:32" ht="13.5" customHeight="1" thickBot="1" x14ac:dyDescent="0.35">
      <c r="A7" s="4"/>
      <c r="B7" s="3"/>
      <c r="D7" s="9"/>
      <c r="X7"/>
    </row>
    <row r="8" spans="1:32" ht="27" customHeight="1" x14ac:dyDescent="0.25">
      <c r="A8" s="8"/>
      <c r="E8" s="294" t="s">
        <v>28</v>
      </c>
      <c r="F8" s="295"/>
      <c r="G8" s="296" t="s">
        <v>93</v>
      </c>
      <c r="H8" s="297"/>
      <c r="I8" s="298"/>
      <c r="J8" s="299"/>
      <c r="X8"/>
    </row>
    <row r="9" spans="1:32" ht="23.25" customHeight="1" thickBot="1" x14ac:dyDescent="0.3">
      <c r="A9" s="8"/>
      <c r="E9" s="292"/>
      <c r="F9" s="293"/>
      <c r="G9" s="300"/>
      <c r="H9" s="301"/>
      <c r="I9" s="301"/>
      <c r="J9" s="302"/>
      <c r="X9"/>
    </row>
    <row r="10" spans="1:32" s="6" customFormat="1" ht="37.5" x14ac:dyDescent="0.25">
      <c r="A10" s="12" t="s">
        <v>4</v>
      </c>
      <c r="B10" s="13" t="s">
        <v>30</v>
      </c>
      <c r="C10" s="159" t="s">
        <v>112</v>
      </c>
      <c r="D10" s="18" t="s">
        <v>85</v>
      </c>
      <c r="E10" s="20" t="s">
        <v>24</v>
      </c>
      <c r="F10" s="21" t="s">
        <v>72</v>
      </c>
      <c r="G10" s="175" t="s">
        <v>94</v>
      </c>
      <c r="H10" s="177" t="s">
        <v>95</v>
      </c>
      <c r="I10" s="45" t="s">
        <v>26</v>
      </c>
      <c r="J10" s="176" t="s">
        <v>96</v>
      </c>
      <c r="K10" s="48" t="s">
        <v>84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6" customFormat="1" ht="15" thickBot="1" x14ac:dyDescent="0.3">
      <c r="A11" s="14"/>
      <c r="B11" s="15"/>
      <c r="C11" s="15" t="s">
        <v>40</v>
      </c>
      <c r="D11" s="16"/>
      <c r="E11" s="22" t="s">
        <v>14</v>
      </c>
      <c r="F11" s="23" t="s">
        <v>15</v>
      </c>
      <c r="G11" s="24" t="s">
        <v>14</v>
      </c>
      <c r="H11" s="178" t="s">
        <v>14</v>
      </c>
      <c r="I11" s="46" t="s">
        <v>15</v>
      </c>
      <c r="J11" s="55" t="s">
        <v>83</v>
      </c>
      <c r="K11" s="49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6" customFormat="1" ht="15" customHeight="1" x14ac:dyDescent="0.25">
      <c r="A12" s="77"/>
      <c r="B12" s="234"/>
      <c r="C12" s="25"/>
      <c r="D12" s="235"/>
      <c r="E12" s="194"/>
      <c r="F12" s="195"/>
      <c r="G12" s="207"/>
      <c r="H12" s="208"/>
      <c r="I12" s="209"/>
      <c r="J12" s="290"/>
      <c r="K12" s="200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 customHeight="1" x14ac:dyDescent="0.25">
      <c r="A13" s="201">
        <v>1</v>
      </c>
      <c r="B13" s="202" t="s">
        <v>164</v>
      </c>
      <c r="C13" s="31">
        <v>100</v>
      </c>
      <c r="D13" s="26">
        <v>70000</v>
      </c>
      <c r="E13" s="205">
        <v>-100</v>
      </c>
      <c r="F13" s="258">
        <v>45809</v>
      </c>
      <c r="G13" s="207">
        <v>50</v>
      </c>
      <c r="H13" s="208"/>
      <c r="I13" s="209"/>
      <c r="J13" s="283" t="s">
        <v>165</v>
      </c>
      <c r="K13" s="226"/>
      <c r="L13" s="256"/>
      <c r="X13"/>
    </row>
    <row r="14" spans="1:32" ht="15" customHeight="1" x14ac:dyDescent="0.25">
      <c r="A14" s="303">
        <v>2</v>
      </c>
      <c r="B14" s="305" t="s">
        <v>164</v>
      </c>
      <c r="C14" s="307">
        <v>100</v>
      </c>
      <c r="D14" s="26">
        <v>35000</v>
      </c>
      <c r="E14" s="205"/>
      <c r="F14" s="257"/>
      <c r="G14" s="207"/>
      <c r="H14" s="208"/>
      <c r="I14" s="209"/>
      <c r="J14" s="283"/>
      <c r="K14" s="226"/>
      <c r="L14" s="256"/>
      <c r="X14"/>
    </row>
    <row r="15" spans="1:32" ht="15" customHeight="1" x14ac:dyDescent="0.25">
      <c r="A15" s="304"/>
      <c r="B15" s="306"/>
      <c r="C15" s="308"/>
      <c r="D15" s="26">
        <v>35000</v>
      </c>
      <c r="E15" s="205"/>
      <c r="F15" s="206"/>
      <c r="G15" s="207"/>
      <c r="H15" s="208"/>
      <c r="I15" s="209"/>
      <c r="J15" s="283"/>
      <c r="K15" s="226"/>
      <c r="L15" s="256"/>
      <c r="X15"/>
    </row>
    <row r="16" spans="1:32" ht="15" customHeight="1" x14ac:dyDescent="0.25">
      <c r="A16" s="201">
        <v>3</v>
      </c>
      <c r="B16" s="202" t="s">
        <v>164</v>
      </c>
      <c r="C16" s="31">
        <v>50</v>
      </c>
      <c r="D16" s="26">
        <v>35000</v>
      </c>
      <c r="E16" s="205"/>
      <c r="F16" s="206"/>
      <c r="G16" s="207"/>
      <c r="H16" s="208"/>
      <c r="I16" s="209"/>
      <c r="J16" s="283"/>
      <c r="K16" s="284"/>
      <c r="L16" s="256"/>
      <c r="X16"/>
    </row>
    <row r="17" spans="1:24" ht="15" customHeight="1" x14ac:dyDescent="0.25">
      <c r="A17" s="201">
        <v>4</v>
      </c>
      <c r="B17" s="202" t="s">
        <v>164</v>
      </c>
      <c r="C17" s="31">
        <v>50</v>
      </c>
      <c r="D17" s="26">
        <v>35000</v>
      </c>
      <c r="E17" s="205"/>
      <c r="F17" s="206"/>
      <c r="G17" s="207"/>
      <c r="H17" s="208"/>
      <c r="I17" s="209"/>
      <c r="J17" s="283"/>
      <c r="K17" s="226"/>
      <c r="L17" s="256"/>
      <c r="X17"/>
    </row>
    <row r="18" spans="1:24" ht="15" customHeight="1" x14ac:dyDescent="0.25">
      <c r="A18" s="201">
        <v>5</v>
      </c>
      <c r="B18" s="202" t="s">
        <v>164</v>
      </c>
      <c r="C18" s="31">
        <v>50</v>
      </c>
      <c r="D18" s="26">
        <v>35000</v>
      </c>
      <c r="E18" s="205">
        <v>-25</v>
      </c>
      <c r="F18" s="206">
        <v>45231</v>
      </c>
      <c r="G18" s="207"/>
      <c r="H18" s="208"/>
      <c r="I18" s="209"/>
      <c r="J18" s="283"/>
      <c r="K18" s="226"/>
      <c r="X18"/>
    </row>
    <row r="19" spans="1:24" ht="15" customHeight="1" x14ac:dyDescent="0.25">
      <c r="A19" s="201"/>
      <c r="B19" s="202"/>
      <c r="C19" s="31"/>
      <c r="D19" s="26"/>
      <c r="E19" s="205"/>
      <c r="F19" s="206"/>
      <c r="G19" s="207"/>
      <c r="H19" s="208"/>
      <c r="I19" s="209"/>
      <c r="J19" s="283"/>
      <c r="K19" s="226"/>
      <c r="L19" s="256"/>
      <c r="X19"/>
    </row>
    <row r="20" spans="1:24" ht="15" customHeight="1" x14ac:dyDescent="0.25">
      <c r="A20" s="201">
        <v>6</v>
      </c>
      <c r="B20" s="202" t="s">
        <v>166</v>
      </c>
      <c r="C20" s="31">
        <v>50</v>
      </c>
      <c r="D20" s="26">
        <v>35000</v>
      </c>
      <c r="E20" s="205"/>
      <c r="F20" s="206"/>
      <c r="G20" s="207"/>
      <c r="H20" s="208"/>
      <c r="I20" s="209"/>
      <c r="J20" s="283"/>
      <c r="K20" s="226"/>
      <c r="L20" s="256"/>
      <c r="X20"/>
    </row>
    <row r="21" spans="1:24" ht="15" customHeight="1" x14ac:dyDescent="0.25">
      <c r="A21" s="201">
        <v>7</v>
      </c>
      <c r="B21" s="202" t="s">
        <v>166</v>
      </c>
      <c r="C21" s="31">
        <v>50</v>
      </c>
      <c r="D21" s="26">
        <v>35000</v>
      </c>
      <c r="E21" s="205"/>
      <c r="F21" s="206"/>
      <c r="G21" s="207"/>
      <c r="H21" s="208"/>
      <c r="I21" s="209"/>
      <c r="J21" s="283"/>
      <c r="K21" s="226"/>
      <c r="L21" s="256"/>
      <c r="X21"/>
    </row>
    <row r="22" spans="1:24" ht="15" customHeight="1" x14ac:dyDescent="0.25">
      <c r="A22" s="201">
        <v>8</v>
      </c>
      <c r="B22" s="202" t="s">
        <v>166</v>
      </c>
      <c r="C22" s="31">
        <v>100</v>
      </c>
      <c r="D22" s="26">
        <v>70000</v>
      </c>
      <c r="E22" s="205"/>
      <c r="F22" s="206"/>
      <c r="G22" s="207"/>
      <c r="H22" s="208"/>
      <c r="I22" s="209"/>
      <c r="J22" s="283"/>
      <c r="K22" s="226"/>
      <c r="L22" s="256"/>
      <c r="X22"/>
    </row>
    <row r="23" spans="1:24" ht="15" customHeight="1" x14ac:dyDescent="0.25">
      <c r="A23" s="201"/>
      <c r="B23" s="212"/>
      <c r="C23" s="31"/>
      <c r="D23" s="26"/>
      <c r="E23" s="205"/>
      <c r="F23" s="206"/>
      <c r="G23" s="207"/>
      <c r="H23" s="208"/>
      <c r="I23" s="209"/>
      <c r="J23" s="283"/>
      <c r="K23" s="211"/>
      <c r="X23"/>
    </row>
    <row r="24" spans="1:24" ht="15" customHeight="1" x14ac:dyDescent="0.25">
      <c r="A24" s="201">
        <v>9</v>
      </c>
      <c r="B24" s="202" t="s">
        <v>181</v>
      </c>
      <c r="C24" s="31">
        <v>50</v>
      </c>
      <c r="D24" s="26">
        <v>35000</v>
      </c>
      <c r="E24" s="205"/>
      <c r="F24" s="206"/>
      <c r="G24" s="207">
        <v>50</v>
      </c>
      <c r="H24" s="208"/>
      <c r="I24" s="209"/>
      <c r="J24" s="283" t="s">
        <v>168</v>
      </c>
      <c r="K24" s="226"/>
      <c r="X24"/>
    </row>
    <row r="25" spans="1:24" ht="15" customHeight="1" x14ac:dyDescent="0.25">
      <c r="A25" s="201">
        <v>10</v>
      </c>
      <c r="B25" s="202" t="s">
        <v>167</v>
      </c>
      <c r="C25" s="31">
        <v>50</v>
      </c>
      <c r="D25" s="26">
        <v>35000</v>
      </c>
      <c r="E25" s="205"/>
      <c r="F25" s="206"/>
      <c r="G25" s="207">
        <v>50</v>
      </c>
      <c r="H25" s="208"/>
      <c r="I25" s="209"/>
      <c r="J25" s="283" t="s">
        <v>168</v>
      </c>
      <c r="K25" s="226"/>
      <c r="X25"/>
    </row>
    <row r="26" spans="1:24" ht="15" customHeight="1" thickBot="1" x14ac:dyDescent="0.3">
      <c r="A26" s="201"/>
      <c r="B26" s="212"/>
      <c r="C26" s="31"/>
      <c r="D26" s="26"/>
      <c r="E26" s="205"/>
      <c r="F26" s="206"/>
      <c r="G26" s="207"/>
      <c r="H26" s="208"/>
      <c r="I26" s="209"/>
      <c r="J26" s="283"/>
      <c r="K26" s="211"/>
      <c r="X26"/>
    </row>
    <row r="27" spans="1:24" ht="13" hidden="1" thickBot="1" x14ac:dyDescent="0.3">
      <c r="A27" s="29">
        <v>21</v>
      </c>
      <c r="B27" s="30"/>
      <c r="C27" s="31"/>
      <c r="D27" s="26">
        <f t="shared" ref="D27:D56" si="0">C27*$D$12/100</f>
        <v>0</v>
      </c>
      <c r="E27" s="174"/>
      <c r="F27" s="33"/>
      <c r="G27" s="103"/>
      <c r="H27" s="179"/>
      <c r="I27" s="47"/>
      <c r="J27" s="153"/>
      <c r="K27" s="50"/>
      <c r="X27"/>
    </row>
    <row r="28" spans="1:24" ht="13" hidden="1" thickBot="1" x14ac:dyDescent="0.3">
      <c r="A28" s="29">
        <v>22</v>
      </c>
      <c r="B28" s="30"/>
      <c r="C28" s="31"/>
      <c r="D28" s="26">
        <f t="shared" si="0"/>
        <v>0</v>
      </c>
      <c r="E28" s="174"/>
      <c r="F28" s="33"/>
      <c r="G28" s="103"/>
      <c r="H28" s="179"/>
      <c r="I28" s="47"/>
      <c r="J28" s="153"/>
      <c r="K28" s="50"/>
      <c r="X28"/>
    </row>
    <row r="29" spans="1:24" ht="13" hidden="1" thickBot="1" x14ac:dyDescent="0.3">
      <c r="A29" s="29">
        <v>23</v>
      </c>
      <c r="B29" s="30"/>
      <c r="C29" s="31"/>
      <c r="D29" s="26">
        <f t="shared" si="0"/>
        <v>0</v>
      </c>
      <c r="E29" s="174"/>
      <c r="F29" s="33"/>
      <c r="G29" s="103"/>
      <c r="H29" s="179"/>
      <c r="I29" s="47"/>
      <c r="J29" s="153"/>
      <c r="K29" s="50"/>
      <c r="X29"/>
    </row>
    <row r="30" spans="1:24" ht="13" hidden="1" thickBot="1" x14ac:dyDescent="0.3">
      <c r="A30" s="29">
        <v>24</v>
      </c>
      <c r="B30" s="30"/>
      <c r="C30" s="31"/>
      <c r="D30" s="26">
        <f t="shared" si="0"/>
        <v>0</v>
      </c>
      <c r="E30" s="174"/>
      <c r="F30" s="33"/>
      <c r="G30" s="103"/>
      <c r="H30" s="179"/>
      <c r="I30" s="47"/>
      <c r="J30" s="153"/>
      <c r="K30" s="50"/>
      <c r="X30"/>
    </row>
    <row r="31" spans="1:24" ht="13" hidden="1" thickBot="1" x14ac:dyDescent="0.3">
      <c r="A31" s="29">
        <v>25</v>
      </c>
      <c r="B31" s="30"/>
      <c r="C31" s="31"/>
      <c r="D31" s="26">
        <f t="shared" si="0"/>
        <v>0</v>
      </c>
      <c r="E31" s="174"/>
      <c r="F31" s="33"/>
      <c r="G31" s="103"/>
      <c r="H31" s="179"/>
      <c r="I31" s="47"/>
      <c r="J31" s="153"/>
      <c r="K31" s="50"/>
      <c r="X31"/>
    </row>
    <row r="32" spans="1:24" ht="13" hidden="1" thickBot="1" x14ac:dyDescent="0.3">
      <c r="A32" s="29">
        <v>26</v>
      </c>
      <c r="B32" s="30"/>
      <c r="C32" s="31"/>
      <c r="D32" s="26">
        <f t="shared" si="0"/>
        <v>0</v>
      </c>
      <c r="E32" s="174"/>
      <c r="F32" s="33"/>
      <c r="G32" s="103"/>
      <c r="H32" s="179"/>
      <c r="I32" s="47"/>
      <c r="J32" s="153"/>
      <c r="K32" s="50"/>
      <c r="X32"/>
    </row>
    <row r="33" spans="1:24" ht="13" hidden="1" thickBot="1" x14ac:dyDescent="0.3">
      <c r="A33" s="29">
        <v>27</v>
      </c>
      <c r="B33" s="30"/>
      <c r="C33" s="31"/>
      <c r="D33" s="26">
        <f t="shared" si="0"/>
        <v>0</v>
      </c>
      <c r="E33" s="174"/>
      <c r="F33" s="33"/>
      <c r="G33" s="103"/>
      <c r="H33" s="179"/>
      <c r="I33" s="47"/>
      <c r="J33" s="153"/>
      <c r="K33" s="50"/>
      <c r="X33"/>
    </row>
    <row r="34" spans="1:24" ht="13" hidden="1" thickBot="1" x14ac:dyDescent="0.3">
      <c r="A34" s="29">
        <v>28</v>
      </c>
      <c r="B34" s="30"/>
      <c r="C34" s="31"/>
      <c r="D34" s="26">
        <f t="shared" si="0"/>
        <v>0</v>
      </c>
      <c r="E34" s="174"/>
      <c r="F34" s="33"/>
      <c r="G34" s="103"/>
      <c r="H34" s="179"/>
      <c r="I34" s="47"/>
      <c r="J34" s="153"/>
      <c r="K34" s="50"/>
      <c r="X34"/>
    </row>
    <row r="35" spans="1:24" ht="13" hidden="1" thickBot="1" x14ac:dyDescent="0.3">
      <c r="A35" s="29">
        <v>29</v>
      </c>
      <c r="B35" s="30"/>
      <c r="C35" s="31"/>
      <c r="D35" s="26">
        <f t="shared" si="0"/>
        <v>0</v>
      </c>
      <c r="E35" s="174"/>
      <c r="F35" s="33"/>
      <c r="G35" s="103"/>
      <c r="H35" s="179"/>
      <c r="I35" s="47"/>
      <c r="J35" s="153"/>
      <c r="K35" s="50"/>
      <c r="X35"/>
    </row>
    <row r="36" spans="1:24" ht="13" hidden="1" thickBot="1" x14ac:dyDescent="0.3">
      <c r="A36" s="29">
        <v>30</v>
      </c>
      <c r="B36" s="30"/>
      <c r="C36" s="31"/>
      <c r="D36" s="26">
        <f t="shared" si="0"/>
        <v>0</v>
      </c>
      <c r="E36" s="174"/>
      <c r="F36" s="33"/>
      <c r="G36" s="103"/>
      <c r="H36" s="179"/>
      <c r="I36" s="47"/>
      <c r="J36" s="153"/>
      <c r="K36" s="50"/>
      <c r="X36"/>
    </row>
    <row r="37" spans="1:24" ht="13" hidden="1" thickBot="1" x14ac:dyDescent="0.3">
      <c r="A37" s="29">
        <v>31</v>
      </c>
      <c r="B37" s="30"/>
      <c r="C37" s="31"/>
      <c r="D37" s="26">
        <f t="shared" si="0"/>
        <v>0</v>
      </c>
      <c r="E37" s="174"/>
      <c r="F37" s="33"/>
      <c r="G37" s="103"/>
      <c r="H37" s="179"/>
      <c r="I37" s="47"/>
      <c r="J37" s="153"/>
      <c r="K37" s="50"/>
      <c r="X37"/>
    </row>
    <row r="38" spans="1:24" ht="13" hidden="1" thickBot="1" x14ac:dyDescent="0.3">
      <c r="A38" s="29">
        <v>32</v>
      </c>
      <c r="B38" s="30"/>
      <c r="C38" s="31"/>
      <c r="D38" s="26">
        <f t="shared" si="0"/>
        <v>0</v>
      </c>
      <c r="E38" s="174"/>
      <c r="F38" s="33"/>
      <c r="G38" s="103"/>
      <c r="H38" s="179"/>
      <c r="I38" s="47"/>
      <c r="J38" s="153"/>
      <c r="K38" s="50"/>
      <c r="X38"/>
    </row>
    <row r="39" spans="1:24" ht="13" hidden="1" thickBot="1" x14ac:dyDescent="0.3">
      <c r="A39" s="29">
        <v>33</v>
      </c>
      <c r="B39" s="30"/>
      <c r="C39" s="31"/>
      <c r="D39" s="26">
        <f t="shared" si="0"/>
        <v>0</v>
      </c>
      <c r="E39" s="174"/>
      <c r="F39" s="33"/>
      <c r="G39" s="103"/>
      <c r="H39" s="179"/>
      <c r="I39" s="47"/>
      <c r="J39" s="153"/>
      <c r="K39" s="50"/>
      <c r="X39"/>
    </row>
    <row r="40" spans="1:24" ht="13" hidden="1" thickBot="1" x14ac:dyDescent="0.3">
      <c r="A40" s="29">
        <v>34</v>
      </c>
      <c r="B40" s="30"/>
      <c r="C40" s="31"/>
      <c r="D40" s="26">
        <f t="shared" si="0"/>
        <v>0</v>
      </c>
      <c r="E40" s="174"/>
      <c r="F40" s="33"/>
      <c r="G40" s="103"/>
      <c r="H40" s="179"/>
      <c r="I40" s="47"/>
      <c r="J40" s="153"/>
      <c r="K40" s="50"/>
      <c r="X40"/>
    </row>
    <row r="41" spans="1:24" ht="13" hidden="1" thickBot="1" x14ac:dyDescent="0.3">
      <c r="A41" s="29">
        <v>35</v>
      </c>
      <c r="B41" s="30"/>
      <c r="C41" s="31"/>
      <c r="D41" s="26">
        <f t="shared" si="0"/>
        <v>0</v>
      </c>
      <c r="E41" s="174"/>
      <c r="F41" s="33"/>
      <c r="G41" s="103"/>
      <c r="H41" s="179"/>
      <c r="I41" s="47"/>
      <c r="J41" s="153"/>
      <c r="K41" s="50"/>
      <c r="X41"/>
    </row>
    <row r="42" spans="1:24" ht="13" hidden="1" thickBot="1" x14ac:dyDescent="0.3">
      <c r="A42" s="29">
        <v>36</v>
      </c>
      <c r="B42" s="30"/>
      <c r="C42" s="31"/>
      <c r="D42" s="26">
        <f t="shared" si="0"/>
        <v>0</v>
      </c>
      <c r="E42" s="174"/>
      <c r="F42" s="33"/>
      <c r="G42" s="103"/>
      <c r="H42" s="179"/>
      <c r="I42" s="47"/>
      <c r="J42" s="153"/>
      <c r="K42" s="50"/>
      <c r="X42"/>
    </row>
    <row r="43" spans="1:24" ht="13" hidden="1" thickBot="1" x14ac:dyDescent="0.3">
      <c r="A43" s="29">
        <v>37</v>
      </c>
      <c r="B43" s="30"/>
      <c r="C43" s="31"/>
      <c r="D43" s="26">
        <f t="shared" si="0"/>
        <v>0</v>
      </c>
      <c r="E43" s="174"/>
      <c r="F43" s="33"/>
      <c r="G43" s="103"/>
      <c r="H43" s="179"/>
      <c r="I43" s="47"/>
      <c r="J43" s="153"/>
      <c r="K43" s="50"/>
      <c r="X43"/>
    </row>
    <row r="44" spans="1:24" ht="13" hidden="1" thickBot="1" x14ac:dyDescent="0.3">
      <c r="A44" s="29">
        <v>38</v>
      </c>
      <c r="B44" s="30"/>
      <c r="C44" s="31"/>
      <c r="D44" s="26">
        <f t="shared" si="0"/>
        <v>0</v>
      </c>
      <c r="E44" s="174"/>
      <c r="F44" s="33"/>
      <c r="G44" s="103"/>
      <c r="H44" s="179"/>
      <c r="I44" s="47"/>
      <c r="J44" s="153"/>
      <c r="K44" s="50"/>
      <c r="X44"/>
    </row>
    <row r="45" spans="1:24" ht="13" hidden="1" thickBot="1" x14ac:dyDescent="0.3">
      <c r="A45" s="29">
        <v>39</v>
      </c>
      <c r="B45" s="30"/>
      <c r="C45" s="31"/>
      <c r="D45" s="26">
        <f t="shared" si="0"/>
        <v>0</v>
      </c>
      <c r="E45" s="174"/>
      <c r="F45" s="33"/>
      <c r="G45" s="103"/>
      <c r="H45" s="179"/>
      <c r="I45" s="47"/>
      <c r="J45" s="153"/>
      <c r="K45" s="50"/>
      <c r="X45"/>
    </row>
    <row r="46" spans="1:24" ht="13" hidden="1" thickBot="1" x14ac:dyDescent="0.3">
      <c r="A46" s="29">
        <v>40</v>
      </c>
      <c r="B46" s="30"/>
      <c r="C46" s="31"/>
      <c r="D46" s="26">
        <f t="shared" si="0"/>
        <v>0</v>
      </c>
      <c r="E46" s="174"/>
      <c r="F46" s="33"/>
      <c r="G46" s="103"/>
      <c r="H46" s="179"/>
      <c r="I46" s="47"/>
      <c r="J46" s="153"/>
      <c r="K46" s="50"/>
      <c r="X46"/>
    </row>
    <row r="47" spans="1:24" ht="13" hidden="1" thickBot="1" x14ac:dyDescent="0.3">
      <c r="A47" s="29">
        <v>41</v>
      </c>
      <c r="B47" s="30"/>
      <c r="C47" s="31"/>
      <c r="D47" s="26">
        <f t="shared" si="0"/>
        <v>0</v>
      </c>
      <c r="E47" s="174"/>
      <c r="F47" s="33"/>
      <c r="G47" s="103"/>
      <c r="H47" s="179"/>
      <c r="I47" s="47"/>
      <c r="J47" s="153"/>
      <c r="K47" s="50"/>
      <c r="X47"/>
    </row>
    <row r="48" spans="1:24" ht="13" hidden="1" thickBot="1" x14ac:dyDescent="0.3">
      <c r="A48" s="29">
        <v>42</v>
      </c>
      <c r="B48" s="30"/>
      <c r="C48" s="31"/>
      <c r="D48" s="26">
        <f t="shared" si="0"/>
        <v>0</v>
      </c>
      <c r="E48" s="174"/>
      <c r="F48" s="33"/>
      <c r="G48" s="103"/>
      <c r="H48" s="179"/>
      <c r="I48" s="47"/>
      <c r="J48" s="153"/>
      <c r="K48" s="50"/>
      <c r="X48"/>
    </row>
    <row r="49" spans="1:32" ht="13" hidden="1" thickBot="1" x14ac:dyDescent="0.3">
      <c r="A49" s="29">
        <v>43</v>
      </c>
      <c r="B49" s="30"/>
      <c r="C49" s="31"/>
      <c r="D49" s="26">
        <f t="shared" si="0"/>
        <v>0</v>
      </c>
      <c r="E49" s="174"/>
      <c r="F49" s="33"/>
      <c r="G49" s="103"/>
      <c r="H49" s="179"/>
      <c r="I49" s="47"/>
      <c r="J49" s="153"/>
      <c r="K49" s="50"/>
      <c r="X49"/>
    </row>
    <row r="50" spans="1:32" ht="13" hidden="1" thickBot="1" x14ac:dyDescent="0.3">
      <c r="A50" s="29">
        <v>44</v>
      </c>
      <c r="B50" s="30"/>
      <c r="C50" s="31"/>
      <c r="D50" s="26">
        <f t="shared" si="0"/>
        <v>0</v>
      </c>
      <c r="E50" s="174"/>
      <c r="F50" s="33"/>
      <c r="G50" s="103"/>
      <c r="H50" s="179"/>
      <c r="I50" s="47"/>
      <c r="J50" s="153"/>
      <c r="K50" s="50"/>
      <c r="X50"/>
    </row>
    <row r="51" spans="1:32" ht="13" hidden="1" thickBot="1" x14ac:dyDescent="0.3">
      <c r="A51" s="29">
        <v>45</v>
      </c>
      <c r="B51" s="30"/>
      <c r="C51" s="31"/>
      <c r="D51" s="26">
        <f t="shared" si="0"/>
        <v>0</v>
      </c>
      <c r="E51" s="174"/>
      <c r="F51" s="33"/>
      <c r="G51" s="103"/>
      <c r="H51" s="179"/>
      <c r="I51" s="47"/>
      <c r="J51" s="153"/>
      <c r="K51" s="50"/>
      <c r="X51"/>
    </row>
    <row r="52" spans="1:32" ht="13" hidden="1" thickBot="1" x14ac:dyDescent="0.3">
      <c r="A52" s="29">
        <v>46</v>
      </c>
      <c r="B52" s="30"/>
      <c r="C52" s="31"/>
      <c r="D52" s="26">
        <f t="shared" si="0"/>
        <v>0</v>
      </c>
      <c r="E52" s="174"/>
      <c r="F52" s="33"/>
      <c r="G52" s="103"/>
      <c r="H52" s="179"/>
      <c r="I52" s="47"/>
      <c r="J52" s="153"/>
      <c r="K52" s="50"/>
      <c r="X52"/>
    </row>
    <row r="53" spans="1:32" ht="13" hidden="1" thickBot="1" x14ac:dyDescent="0.3">
      <c r="A53" s="29">
        <v>47</v>
      </c>
      <c r="B53" s="30"/>
      <c r="C53" s="31"/>
      <c r="D53" s="26">
        <f t="shared" si="0"/>
        <v>0</v>
      </c>
      <c r="E53" s="174"/>
      <c r="F53" s="33"/>
      <c r="G53" s="103"/>
      <c r="H53" s="179"/>
      <c r="I53" s="47"/>
      <c r="J53" s="153"/>
      <c r="K53" s="50"/>
      <c r="X53"/>
    </row>
    <row r="54" spans="1:32" ht="13" hidden="1" thickBot="1" x14ac:dyDescent="0.3">
      <c r="A54" s="29">
        <v>48</v>
      </c>
      <c r="B54" s="30"/>
      <c r="C54" s="31"/>
      <c r="D54" s="26">
        <f t="shared" si="0"/>
        <v>0</v>
      </c>
      <c r="E54" s="174"/>
      <c r="F54" s="33"/>
      <c r="G54" s="103"/>
      <c r="H54" s="179"/>
      <c r="I54" s="47"/>
      <c r="J54" s="153"/>
      <c r="K54" s="50"/>
      <c r="X54"/>
    </row>
    <row r="55" spans="1:32" ht="13" hidden="1" thickBot="1" x14ac:dyDescent="0.3">
      <c r="A55" s="29">
        <v>49</v>
      </c>
      <c r="B55" s="30"/>
      <c r="C55" s="31"/>
      <c r="D55" s="26">
        <f t="shared" si="0"/>
        <v>0</v>
      </c>
      <c r="E55" s="174"/>
      <c r="F55" s="33"/>
      <c r="G55" s="103"/>
      <c r="H55" s="179"/>
      <c r="I55" s="47"/>
      <c r="J55" s="153"/>
      <c r="K55" s="50"/>
      <c r="X55"/>
    </row>
    <row r="56" spans="1:32" ht="13" hidden="1" thickBot="1" x14ac:dyDescent="0.3">
      <c r="A56" s="29">
        <v>50</v>
      </c>
      <c r="B56" s="30"/>
      <c r="C56" s="31"/>
      <c r="D56" s="26">
        <f t="shared" si="0"/>
        <v>0</v>
      </c>
      <c r="E56" s="174"/>
      <c r="F56" s="33"/>
      <c r="G56" s="103"/>
      <c r="H56" s="179"/>
      <c r="I56" s="47"/>
      <c r="J56" s="153"/>
      <c r="K56" s="50"/>
      <c r="X56"/>
    </row>
    <row r="57" spans="1:32" ht="13" hidden="1" thickBot="1" x14ac:dyDescent="0.3">
      <c r="A57" s="29">
        <v>51</v>
      </c>
      <c r="B57" s="30"/>
      <c r="C57" s="31"/>
      <c r="D57" s="34">
        <f>C57*$E$6/100</f>
        <v>0</v>
      </c>
      <c r="E57" s="174"/>
      <c r="F57" s="33"/>
      <c r="G57" s="103"/>
      <c r="H57" s="179"/>
      <c r="I57" s="47"/>
      <c r="J57" s="153"/>
      <c r="K57" s="50"/>
      <c r="X57"/>
    </row>
    <row r="58" spans="1:32" ht="13" hidden="1" thickBot="1" x14ac:dyDescent="0.3">
      <c r="A58" s="29">
        <v>52</v>
      </c>
      <c r="B58" s="30"/>
      <c r="C58" s="31"/>
      <c r="D58" s="34">
        <f>C58*$E$6/100</f>
        <v>0</v>
      </c>
      <c r="E58" s="174"/>
      <c r="F58" s="33"/>
      <c r="G58" s="103"/>
      <c r="H58" s="179"/>
      <c r="I58" s="47"/>
      <c r="J58" s="153"/>
      <c r="K58" s="50"/>
      <c r="X58"/>
    </row>
    <row r="59" spans="1:32" s="43" customFormat="1" ht="13" hidden="1" thickBot="1" x14ac:dyDescent="0.3">
      <c r="A59" s="29">
        <v>53</v>
      </c>
      <c r="B59" s="30"/>
      <c r="C59" s="31"/>
      <c r="D59" s="34">
        <f>C59*$E$6/100</f>
        <v>0</v>
      </c>
      <c r="E59" s="174"/>
      <c r="F59" s="33"/>
      <c r="G59" s="103"/>
      <c r="H59" s="179"/>
      <c r="I59" s="47"/>
      <c r="J59" s="153"/>
      <c r="K59" s="50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3" hidden="1" thickBot="1" x14ac:dyDescent="0.3">
      <c r="A60" s="29">
        <v>54</v>
      </c>
      <c r="B60" s="36"/>
      <c r="C60" s="37"/>
      <c r="D60" s="34">
        <f>C60*$E$6/100</f>
        <v>0</v>
      </c>
      <c r="E60" s="32"/>
      <c r="F60" s="33"/>
      <c r="G60" s="172"/>
      <c r="H60" s="172"/>
      <c r="I60" s="172"/>
      <c r="J60" s="172"/>
      <c r="K60" s="50"/>
      <c r="X60"/>
    </row>
    <row r="61" spans="1:32" ht="15" customHeight="1" x14ac:dyDescent="0.25">
      <c r="A61" s="62"/>
      <c r="B61" s="38" t="s">
        <v>5</v>
      </c>
      <c r="C61" s="67">
        <f>SUM(C13:C60)</f>
        <v>650</v>
      </c>
      <c r="D61" s="67">
        <f>SUM(D13:D60)</f>
        <v>455000</v>
      </c>
      <c r="E61" s="67">
        <f>SUM(E13:E60)</f>
        <v>-125</v>
      </c>
      <c r="F61" s="180"/>
      <c r="G61" s="68"/>
      <c r="H61" s="68"/>
      <c r="I61" s="68"/>
      <c r="J61" s="68"/>
      <c r="K61" s="40"/>
      <c r="X61"/>
    </row>
    <row r="62" spans="1:32" ht="15" customHeight="1" thickBot="1" x14ac:dyDescent="0.3">
      <c r="A62" s="63"/>
      <c r="B62" s="64" t="s">
        <v>29</v>
      </c>
      <c r="C62" s="65"/>
      <c r="D62" s="66"/>
      <c r="E62" s="69">
        <f>C61+E61</f>
        <v>525</v>
      </c>
      <c r="F62" s="181"/>
      <c r="G62" s="76"/>
      <c r="H62" s="76"/>
      <c r="I62" s="76"/>
      <c r="J62" s="76"/>
      <c r="K62" s="61"/>
      <c r="X62"/>
    </row>
    <row r="63" spans="1:32" x14ac:dyDescent="0.25">
      <c r="A63" s="41"/>
      <c r="B63" s="42"/>
      <c r="C63" s="42"/>
      <c r="D63" s="42"/>
      <c r="E63" s="42"/>
      <c r="F63" s="41"/>
      <c r="G63" s="41"/>
      <c r="H63" s="41"/>
      <c r="I63" s="41"/>
      <c r="J63" s="41"/>
      <c r="K63" s="42"/>
      <c r="X63"/>
    </row>
    <row r="64" spans="1:32" x14ac:dyDescent="0.25">
      <c r="A64" s="41"/>
      <c r="B64" s="42"/>
      <c r="C64" s="42"/>
      <c r="D64" s="42"/>
      <c r="X64"/>
    </row>
    <row r="65" spans="1:24" ht="13" x14ac:dyDescent="0.3">
      <c r="A65" s="4" t="s">
        <v>22</v>
      </c>
      <c r="B65" s="3" t="s">
        <v>126</v>
      </c>
      <c r="X65"/>
    </row>
    <row r="66" spans="1:24" ht="13.5" thickBot="1" x14ac:dyDescent="0.35">
      <c r="A66" s="4"/>
      <c r="B66" s="3"/>
      <c r="D66" s="9"/>
      <c r="X66"/>
    </row>
    <row r="67" spans="1:24" ht="27" customHeight="1" x14ac:dyDescent="0.25">
      <c r="A67" s="8"/>
      <c r="E67" s="294" t="s">
        <v>28</v>
      </c>
      <c r="F67" s="295"/>
      <c r="G67" s="296" t="s">
        <v>93</v>
      </c>
      <c r="H67" s="297"/>
      <c r="I67" s="298"/>
      <c r="J67" s="299"/>
      <c r="X67"/>
    </row>
    <row r="68" spans="1:24" ht="23.25" customHeight="1" thickBot="1" x14ac:dyDescent="0.3">
      <c r="A68" s="8"/>
      <c r="E68" s="292"/>
      <c r="F68" s="293"/>
      <c r="G68" s="300"/>
      <c r="H68" s="301"/>
      <c r="I68" s="301"/>
      <c r="J68" s="302"/>
      <c r="X68"/>
    </row>
    <row r="69" spans="1:24" ht="37.5" x14ac:dyDescent="0.25">
      <c r="A69" s="12" t="s">
        <v>4</v>
      </c>
      <c r="B69" s="13" t="s">
        <v>30</v>
      </c>
      <c r="C69" s="159" t="s">
        <v>112</v>
      </c>
      <c r="D69" s="18" t="s">
        <v>85</v>
      </c>
      <c r="E69" s="20" t="s">
        <v>24</v>
      </c>
      <c r="F69" s="21" t="s">
        <v>72</v>
      </c>
      <c r="G69" s="175" t="s">
        <v>94</v>
      </c>
      <c r="H69" s="177" t="s">
        <v>95</v>
      </c>
      <c r="I69" s="45" t="s">
        <v>26</v>
      </c>
      <c r="J69" s="176" t="s">
        <v>96</v>
      </c>
      <c r="K69" s="48" t="s">
        <v>84</v>
      </c>
      <c r="X69"/>
    </row>
    <row r="70" spans="1:24" ht="15" thickBot="1" x14ac:dyDescent="0.3">
      <c r="A70" s="14"/>
      <c r="B70" s="15"/>
      <c r="C70" s="15" t="s">
        <v>40</v>
      </c>
      <c r="D70" s="16"/>
      <c r="E70" s="22" t="s">
        <v>14</v>
      </c>
      <c r="F70" s="23" t="s">
        <v>15</v>
      </c>
      <c r="G70" s="24" t="s">
        <v>14</v>
      </c>
      <c r="H70" s="178" t="s">
        <v>14</v>
      </c>
      <c r="I70" s="46" t="s">
        <v>15</v>
      </c>
      <c r="J70" s="55" t="s">
        <v>83</v>
      </c>
      <c r="K70" s="49"/>
      <c r="X70"/>
    </row>
    <row r="71" spans="1:24" ht="15" customHeight="1" x14ac:dyDescent="0.25">
      <c r="A71" s="147"/>
      <c r="B71" s="245"/>
      <c r="C71" s="184"/>
      <c r="D71" s="185"/>
      <c r="E71" s="186"/>
      <c r="F71" s="187"/>
      <c r="G71" s="188"/>
      <c r="H71" s="189"/>
      <c r="I71" s="190"/>
      <c r="J71" s="291"/>
      <c r="K71" s="251"/>
      <c r="X71"/>
    </row>
    <row r="72" spans="1:24" ht="15" customHeight="1" x14ac:dyDescent="0.25">
      <c r="A72" s="236"/>
      <c r="B72" s="237" t="s">
        <v>127</v>
      </c>
      <c r="C72" s="238"/>
      <c r="D72" s="239"/>
      <c r="E72" s="173"/>
      <c r="F72" s="90"/>
      <c r="G72" s="196"/>
      <c r="H72" s="197"/>
      <c r="I72" s="198"/>
      <c r="J72" s="290"/>
      <c r="K72" s="231"/>
      <c r="X72"/>
    </row>
    <row r="73" spans="1:24" ht="15" customHeight="1" x14ac:dyDescent="0.25">
      <c r="A73" s="148"/>
      <c r="B73" s="246"/>
      <c r="C73" s="203"/>
      <c r="D73" s="204">
        <f>C73*$D$72/100</f>
        <v>0</v>
      </c>
      <c r="E73" s="174"/>
      <c r="F73" s="33"/>
      <c r="G73" s="207"/>
      <c r="H73" s="208"/>
      <c r="I73" s="209"/>
      <c r="J73" s="283"/>
      <c r="K73" s="233"/>
      <c r="X73"/>
    </row>
    <row r="74" spans="1:24" ht="15" customHeight="1" x14ac:dyDescent="0.25">
      <c r="A74" s="148"/>
      <c r="B74" s="246"/>
      <c r="C74" s="150"/>
      <c r="D74" s="149"/>
      <c r="E74" s="174"/>
      <c r="F74" s="33"/>
      <c r="G74" s="207"/>
      <c r="H74" s="208"/>
      <c r="I74" s="209"/>
      <c r="J74" s="283"/>
      <c r="K74" s="233"/>
      <c r="X74"/>
    </row>
    <row r="75" spans="1:24" ht="15" customHeight="1" x14ac:dyDescent="0.25">
      <c r="A75" s="148"/>
      <c r="B75" s="237" t="s">
        <v>41</v>
      </c>
      <c r="C75" s="238"/>
      <c r="D75" s="239"/>
      <c r="E75" s="174"/>
      <c r="F75" s="33"/>
      <c r="G75" s="207"/>
      <c r="H75" s="208"/>
      <c r="I75" s="209"/>
      <c r="J75" s="283"/>
      <c r="K75" s="233"/>
      <c r="X75"/>
    </row>
    <row r="76" spans="1:24" ht="15" customHeight="1" x14ac:dyDescent="0.25">
      <c r="A76" s="201"/>
      <c r="B76" s="244"/>
      <c r="C76" s="203"/>
      <c r="D76" s="204">
        <f>C76*$D$75/100</f>
        <v>0</v>
      </c>
      <c r="E76" s="174"/>
      <c r="F76" s="33"/>
      <c r="G76" s="207"/>
      <c r="H76" s="208"/>
      <c r="I76" s="209"/>
      <c r="J76" s="283"/>
      <c r="K76" s="233"/>
      <c r="X76"/>
    </row>
    <row r="77" spans="1:24" ht="15" customHeight="1" x14ac:dyDescent="0.25">
      <c r="A77" s="201"/>
      <c r="B77" s="244"/>
      <c r="C77" s="203"/>
      <c r="D77" s="204">
        <f>C77*$D$75/100</f>
        <v>0</v>
      </c>
      <c r="E77" s="174"/>
      <c r="F77" s="33"/>
      <c r="G77" s="207"/>
      <c r="H77" s="208"/>
      <c r="I77" s="209"/>
      <c r="J77" s="283"/>
      <c r="K77" s="233"/>
      <c r="X77"/>
    </row>
    <row r="78" spans="1:24" ht="15" customHeight="1" x14ac:dyDescent="0.25">
      <c r="A78" s="240"/>
      <c r="B78" s="247"/>
      <c r="C78" s="241"/>
      <c r="D78" s="204">
        <f>C78*$D$75/100</f>
        <v>0</v>
      </c>
      <c r="E78" s="174"/>
      <c r="F78" s="33"/>
      <c r="G78" s="207"/>
      <c r="H78" s="208"/>
      <c r="I78" s="209"/>
      <c r="J78" s="283"/>
      <c r="K78" s="233"/>
      <c r="X78"/>
    </row>
    <row r="79" spans="1:24" ht="15" customHeight="1" x14ac:dyDescent="0.25">
      <c r="A79" s="148"/>
      <c r="B79" s="248" t="s">
        <v>42</v>
      </c>
      <c r="C79" s="242"/>
      <c r="D79" s="250"/>
      <c r="E79" s="174"/>
      <c r="F79" s="33"/>
      <c r="G79" s="207"/>
      <c r="H79" s="208"/>
      <c r="I79" s="209"/>
      <c r="J79" s="283"/>
      <c r="K79" s="233"/>
      <c r="X79"/>
    </row>
    <row r="80" spans="1:24" ht="15" customHeight="1" x14ac:dyDescent="0.25">
      <c r="A80" s="201">
        <v>1</v>
      </c>
      <c r="B80" s="249" t="s">
        <v>164</v>
      </c>
      <c r="C80" s="203">
        <v>100</v>
      </c>
      <c r="D80" s="204">
        <v>89500</v>
      </c>
      <c r="E80" s="174"/>
      <c r="F80" s="33"/>
      <c r="G80" s="207">
        <v>25</v>
      </c>
      <c r="H80" s="208"/>
      <c r="I80" s="209"/>
      <c r="J80" s="283" t="s">
        <v>169</v>
      </c>
      <c r="K80" s="233"/>
      <c r="X80"/>
    </row>
    <row r="81" spans="1:24" ht="15" customHeight="1" x14ac:dyDescent="0.25">
      <c r="A81" s="201">
        <v>2</v>
      </c>
      <c r="B81" s="249" t="s">
        <v>164</v>
      </c>
      <c r="C81" s="203">
        <v>100</v>
      </c>
      <c r="D81" s="204">
        <v>89500</v>
      </c>
      <c r="E81" s="174"/>
      <c r="F81" s="33"/>
      <c r="G81" s="207">
        <v>25</v>
      </c>
      <c r="H81" s="208"/>
      <c r="I81" s="209"/>
      <c r="J81" s="283" t="s">
        <v>169</v>
      </c>
      <c r="K81" s="233"/>
      <c r="X81"/>
    </row>
    <row r="82" spans="1:24" ht="15" customHeight="1" x14ac:dyDescent="0.25">
      <c r="A82" s="201"/>
      <c r="B82" s="244"/>
      <c r="C82" s="203"/>
      <c r="D82" s="204">
        <f>C82*$D$79/100</f>
        <v>0</v>
      </c>
      <c r="E82" s="174"/>
      <c r="F82" s="33"/>
      <c r="G82" s="207"/>
      <c r="H82" s="208"/>
      <c r="I82" s="209"/>
      <c r="J82" s="283"/>
      <c r="K82" s="233"/>
      <c r="X82"/>
    </row>
    <row r="83" spans="1:24" ht="15" customHeight="1" x14ac:dyDescent="0.25">
      <c r="A83" s="201"/>
      <c r="B83" s="244"/>
      <c r="C83" s="203"/>
      <c r="D83" s="204">
        <f>C83*$D$79/100</f>
        <v>0</v>
      </c>
      <c r="E83" s="174"/>
      <c r="F83" s="33"/>
      <c r="G83" s="207"/>
      <c r="H83" s="208"/>
      <c r="I83" s="209"/>
      <c r="J83" s="283"/>
      <c r="K83" s="233"/>
      <c r="X83"/>
    </row>
    <row r="84" spans="1:24" ht="15" customHeight="1" thickBot="1" x14ac:dyDescent="0.3">
      <c r="A84" s="201"/>
      <c r="B84" s="244"/>
      <c r="C84" s="243"/>
      <c r="D84" s="204">
        <f>C84*$D$79/100</f>
        <v>0</v>
      </c>
      <c r="E84" s="174"/>
      <c r="F84" s="33"/>
      <c r="G84" s="253"/>
      <c r="H84" s="218"/>
      <c r="I84" s="254"/>
      <c r="J84" s="282"/>
      <c r="K84" s="252"/>
      <c r="X84"/>
    </row>
    <row r="85" spans="1:24" ht="15" customHeight="1" x14ac:dyDescent="0.25">
      <c r="A85" s="62"/>
      <c r="B85" s="38" t="s">
        <v>5</v>
      </c>
      <c r="C85" s="67">
        <f>SUM(C72:C84)</f>
        <v>200</v>
      </c>
      <c r="D85" s="67">
        <f>SUM(D72:D84)-D72-D75-D79</f>
        <v>179000</v>
      </c>
      <c r="E85" s="67">
        <f>SUM(E73:E84)</f>
        <v>0</v>
      </c>
      <c r="F85" s="180"/>
      <c r="G85" s="182"/>
      <c r="H85" s="7"/>
      <c r="I85" s="7"/>
      <c r="J85" s="7"/>
      <c r="K85" s="7"/>
      <c r="X85"/>
    </row>
    <row r="86" spans="1:24" ht="15" customHeight="1" thickBot="1" x14ac:dyDescent="0.3">
      <c r="A86" s="63"/>
      <c r="B86" s="64" t="s">
        <v>29</v>
      </c>
      <c r="C86" s="65"/>
      <c r="D86" s="66"/>
      <c r="E86" s="69">
        <f>C126+E85</f>
        <v>0</v>
      </c>
      <c r="F86" s="181"/>
      <c r="X86"/>
    </row>
    <row r="87" spans="1:24" x14ac:dyDescent="0.25">
      <c r="X87"/>
    </row>
    <row r="88" spans="1:24" ht="13.5" customHeight="1" x14ac:dyDescent="0.25">
      <c r="Q88" s="73"/>
      <c r="X88"/>
    </row>
    <row r="89" spans="1:24" ht="12.75" hidden="1" customHeight="1" x14ac:dyDescent="0.25">
      <c r="A89" s="57"/>
      <c r="B89" s="58"/>
      <c r="C89" s="59"/>
      <c r="D89" s="60"/>
      <c r="E89" s="76"/>
      <c r="F89" s="75"/>
      <c r="G89" s="76"/>
      <c r="H89" s="75"/>
      <c r="I89" s="57"/>
      <c r="J89" s="61"/>
      <c r="K89" s="57"/>
      <c r="L89" s="57"/>
      <c r="M89" s="57"/>
      <c r="N89" s="57"/>
      <c r="O89" s="57"/>
      <c r="P89" s="89"/>
      <c r="Q89" s="74"/>
      <c r="X89"/>
    </row>
    <row r="90" spans="1:24" ht="13.5" hidden="1" customHeight="1" thickBot="1" x14ac:dyDescent="0.35">
      <c r="A90" s="4" t="s">
        <v>23</v>
      </c>
      <c r="B90" s="3" t="s">
        <v>46</v>
      </c>
      <c r="F90" s="44"/>
      <c r="G90" s="44"/>
      <c r="Q90" s="73"/>
      <c r="X90"/>
    </row>
    <row r="91" spans="1:24" ht="14.25" hidden="1" customHeight="1" x14ac:dyDescent="0.3">
      <c r="A91" s="4"/>
      <c r="B91" s="3" t="s">
        <v>47</v>
      </c>
      <c r="F91" s="44"/>
      <c r="G91" s="44"/>
      <c r="I91" s="106" t="s">
        <v>35</v>
      </c>
      <c r="J91" s="7"/>
      <c r="K91" s="7"/>
      <c r="L91" s="7"/>
      <c r="M91" s="7"/>
      <c r="N91" s="7"/>
      <c r="O91" s="7"/>
      <c r="P91" s="7"/>
      <c r="Q91" s="73"/>
      <c r="X91"/>
    </row>
    <row r="92" spans="1:24" ht="12.75" hidden="1" customHeight="1" x14ac:dyDescent="0.3">
      <c r="A92" s="4"/>
      <c r="B92" s="105"/>
      <c r="C92" s="105"/>
      <c r="D92" s="5"/>
      <c r="I92" s="5"/>
      <c r="Q92" s="73"/>
      <c r="X92"/>
    </row>
    <row r="93" spans="1:24" ht="13.5" hidden="1" customHeight="1" thickBot="1" x14ac:dyDescent="0.35">
      <c r="A93" s="4"/>
      <c r="I93" s="5"/>
      <c r="Q93" s="73"/>
      <c r="X93"/>
    </row>
    <row r="94" spans="1:24" ht="13.5" hidden="1" customHeight="1" thickBot="1" x14ac:dyDescent="0.3">
      <c r="A94" s="8"/>
      <c r="C94" s="43"/>
      <c r="E94" s="54"/>
      <c r="F94" s="56" t="s">
        <v>28</v>
      </c>
      <c r="G94" s="54"/>
      <c r="H94" s="54"/>
      <c r="I94" s="52"/>
      <c r="J94" s="43"/>
      <c r="K94" s="43"/>
      <c r="L94" s="43"/>
      <c r="M94" s="43"/>
      <c r="N94" s="43"/>
      <c r="O94" s="43"/>
      <c r="P94" s="43"/>
      <c r="Q94" s="43"/>
      <c r="X94"/>
    </row>
    <row r="95" spans="1:24" ht="13.5" hidden="1" customHeight="1" thickBot="1" x14ac:dyDescent="0.3">
      <c r="A95" s="8"/>
      <c r="C95" s="43"/>
      <c r="E95" s="155"/>
      <c r="F95" s="313">
        <v>2015</v>
      </c>
      <c r="G95" s="314"/>
      <c r="H95" s="313">
        <v>2016</v>
      </c>
      <c r="I95" s="314"/>
      <c r="J95" s="43"/>
      <c r="K95" s="43"/>
      <c r="L95" s="43"/>
      <c r="M95" s="43"/>
      <c r="N95" s="43"/>
      <c r="O95" s="43"/>
      <c r="P95" s="43"/>
      <c r="Q95" s="43"/>
      <c r="X95"/>
    </row>
    <row r="96" spans="1:24" ht="39.75" hidden="1" customHeight="1" x14ac:dyDescent="0.25">
      <c r="A96" s="12" t="s">
        <v>4</v>
      </c>
      <c r="B96" s="13" t="s">
        <v>32</v>
      </c>
      <c r="C96" s="13" t="s">
        <v>55</v>
      </c>
      <c r="D96" s="18" t="s">
        <v>43</v>
      </c>
      <c r="E96" s="156"/>
      <c r="F96" s="20" t="s">
        <v>24</v>
      </c>
      <c r="G96" s="21" t="s">
        <v>27</v>
      </c>
      <c r="H96" s="20" t="s">
        <v>24</v>
      </c>
      <c r="I96" s="21" t="s">
        <v>27</v>
      </c>
      <c r="J96" s="311" t="s">
        <v>56</v>
      </c>
      <c r="K96" s="312"/>
      <c r="L96" s="154"/>
      <c r="M96" s="154"/>
      <c r="N96" s="154"/>
      <c r="O96" s="154"/>
      <c r="P96" s="309" t="s">
        <v>33</v>
      </c>
      <c r="Q96" s="310"/>
      <c r="X96"/>
    </row>
    <row r="97" spans="1:24" ht="13.5" hidden="1" customHeight="1" thickBot="1" x14ac:dyDescent="0.3">
      <c r="A97" s="14"/>
      <c r="B97" s="15"/>
      <c r="C97" s="15" t="s">
        <v>40</v>
      </c>
      <c r="D97" s="16"/>
      <c r="E97" s="157"/>
      <c r="F97" s="22" t="s">
        <v>14</v>
      </c>
      <c r="G97" s="23" t="s">
        <v>15</v>
      </c>
      <c r="H97" s="22" t="s">
        <v>14</v>
      </c>
      <c r="I97" s="117" t="s">
        <v>15</v>
      </c>
      <c r="J97" s="124">
        <v>41274</v>
      </c>
      <c r="K97" s="125">
        <v>42735</v>
      </c>
      <c r="L97" s="166"/>
      <c r="M97" s="166"/>
      <c r="N97" s="166"/>
      <c r="O97" s="166"/>
      <c r="P97" s="107"/>
      <c r="Q97" s="108"/>
      <c r="X97"/>
    </row>
    <row r="98" spans="1:24" ht="12.75" hidden="1" customHeight="1" x14ac:dyDescent="0.25">
      <c r="A98" s="77"/>
      <c r="B98" s="79" t="s">
        <v>31</v>
      </c>
      <c r="C98" s="109"/>
      <c r="D98" s="71"/>
      <c r="E98" s="160"/>
      <c r="F98" s="27"/>
      <c r="G98" s="28"/>
      <c r="H98" s="27"/>
      <c r="I98" s="118"/>
      <c r="J98" s="122"/>
      <c r="K98" s="123"/>
      <c r="L98" s="167"/>
      <c r="M98" s="167"/>
      <c r="N98" s="167"/>
      <c r="O98" s="167"/>
      <c r="P98" s="110"/>
      <c r="Q98" s="111"/>
      <c r="X98"/>
    </row>
    <row r="99" spans="1:24" ht="12.75" hidden="1" customHeight="1" x14ac:dyDescent="0.25">
      <c r="A99" s="82">
        <v>1</v>
      </c>
      <c r="B99" s="83" t="s">
        <v>7</v>
      </c>
      <c r="C99" s="112"/>
      <c r="D99" s="143"/>
      <c r="E99" s="130"/>
      <c r="F99" s="32"/>
      <c r="G99" s="33"/>
      <c r="H99" s="32"/>
      <c r="I99" s="119"/>
      <c r="J99" s="121">
        <f t="shared" ref="J99:J109" si="1">C99*D99/100</f>
        <v>0</v>
      </c>
      <c r="K99" s="120" t="e">
        <f>(C99+#REF!+#REF!+F99+H99)*D99/100</f>
        <v>#REF!</v>
      </c>
      <c r="L99" s="168"/>
      <c r="M99" s="168"/>
      <c r="N99" s="168"/>
      <c r="O99" s="168"/>
      <c r="P99" s="113"/>
      <c r="Q99" s="114"/>
      <c r="X99"/>
    </row>
    <row r="100" spans="1:24" ht="12.75" hidden="1" customHeight="1" x14ac:dyDescent="0.25">
      <c r="A100" s="80">
        <v>2</v>
      </c>
      <c r="B100" s="81" t="s">
        <v>48</v>
      </c>
      <c r="C100" s="84"/>
      <c r="D100" s="143"/>
      <c r="E100" s="130"/>
      <c r="F100" s="32"/>
      <c r="G100" s="33"/>
      <c r="H100" s="32"/>
      <c r="I100" s="119"/>
      <c r="J100" s="121">
        <f t="shared" si="1"/>
        <v>0</v>
      </c>
      <c r="K100" s="120" t="e">
        <f>(C100+#REF!+#REF!+F100+H100)*D100/100</f>
        <v>#REF!</v>
      </c>
      <c r="L100" s="168"/>
      <c r="M100" s="168"/>
      <c r="N100" s="168"/>
      <c r="O100" s="168"/>
      <c r="P100" s="113"/>
      <c r="Q100" s="114"/>
      <c r="X100"/>
    </row>
    <row r="101" spans="1:24" ht="12.75" hidden="1" customHeight="1" x14ac:dyDescent="0.25">
      <c r="A101" s="29">
        <v>3</v>
      </c>
      <c r="B101" s="30" t="s">
        <v>8</v>
      </c>
      <c r="C101" s="85">
        <v>100</v>
      </c>
      <c r="D101" s="143">
        <v>63000</v>
      </c>
      <c r="E101" s="130"/>
      <c r="F101" s="32">
        <v>-25</v>
      </c>
      <c r="G101" s="33">
        <v>42005</v>
      </c>
      <c r="H101" s="32"/>
      <c r="I101" s="119"/>
      <c r="J101" s="121">
        <f t="shared" si="1"/>
        <v>63000</v>
      </c>
      <c r="K101" s="120" t="e">
        <f>(C101+#REF!+#REF!+F101+H101)*D101/100</f>
        <v>#REF!</v>
      </c>
      <c r="L101" s="168"/>
      <c r="M101" s="168"/>
      <c r="N101" s="168"/>
      <c r="O101" s="168"/>
      <c r="P101" s="113"/>
      <c r="Q101" s="114"/>
      <c r="X101"/>
    </row>
    <row r="102" spans="1:24" ht="12.75" hidden="1" customHeight="1" x14ac:dyDescent="0.25">
      <c r="A102" s="29">
        <v>4</v>
      </c>
      <c r="B102" s="30" t="s">
        <v>9</v>
      </c>
      <c r="C102" s="85">
        <v>275</v>
      </c>
      <c r="D102" s="143">
        <v>59800</v>
      </c>
      <c r="E102" s="130"/>
      <c r="F102" s="32"/>
      <c r="G102" s="33"/>
      <c r="H102" s="32"/>
      <c r="I102" s="119"/>
      <c r="J102" s="121">
        <f t="shared" si="1"/>
        <v>164450</v>
      </c>
      <c r="K102" s="120" t="e">
        <f>(C102+#REF!+#REF!+F102+H102)*D102/100</f>
        <v>#REF!</v>
      </c>
      <c r="L102" s="168"/>
      <c r="M102" s="168"/>
      <c r="N102" s="168"/>
      <c r="O102" s="168"/>
      <c r="P102" s="113"/>
      <c r="Q102" s="114"/>
      <c r="X102"/>
    </row>
    <row r="103" spans="1:24" ht="12.75" hidden="1" customHeight="1" x14ac:dyDescent="0.25">
      <c r="A103" s="29">
        <v>5</v>
      </c>
      <c r="B103" s="30" t="s">
        <v>10</v>
      </c>
      <c r="C103" s="85"/>
      <c r="D103" s="143"/>
      <c r="E103" s="130"/>
      <c r="F103" s="32"/>
      <c r="G103" s="33"/>
      <c r="H103" s="32"/>
      <c r="I103" s="119"/>
      <c r="J103" s="121">
        <f t="shared" si="1"/>
        <v>0</v>
      </c>
      <c r="K103" s="120" t="e">
        <f>(C103+#REF!+#REF!+F103+H103)*D103/100</f>
        <v>#REF!</v>
      </c>
      <c r="L103" s="168"/>
      <c r="M103" s="168"/>
      <c r="N103" s="168"/>
      <c r="O103" s="168"/>
      <c r="P103" s="113"/>
      <c r="Q103" s="114"/>
      <c r="X103"/>
    </row>
    <row r="104" spans="1:24" ht="12.75" hidden="1" customHeight="1" x14ac:dyDescent="0.25">
      <c r="A104" s="29">
        <v>6</v>
      </c>
      <c r="B104" s="30" t="s">
        <v>11</v>
      </c>
      <c r="C104" s="85"/>
      <c r="D104" s="143"/>
      <c r="E104" s="130"/>
      <c r="F104" s="32"/>
      <c r="G104" s="33"/>
      <c r="H104" s="32"/>
      <c r="I104" s="119"/>
      <c r="J104" s="121">
        <f t="shared" si="1"/>
        <v>0</v>
      </c>
      <c r="K104" s="120" t="e">
        <f>(C104+#REF!+#REF!+F104+H104)*D104/100</f>
        <v>#REF!</v>
      </c>
      <c r="L104" s="168"/>
      <c r="M104" s="168"/>
      <c r="N104" s="168"/>
      <c r="O104" s="168"/>
      <c r="P104" s="113"/>
      <c r="Q104" s="114"/>
      <c r="X104"/>
    </row>
    <row r="105" spans="1:24" ht="12.75" hidden="1" customHeight="1" x14ac:dyDescent="0.25">
      <c r="A105" s="29">
        <v>7</v>
      </c>
      <c r="B105" s="30" t="s">
        <v>49</v>
      </c>
      <c r="C105" s="85"/>
      <c r="D105" s="143"/>
      <c r="E105" s="130"/>
      <c r="F105" s="32"/>
      <c r="G105" s="33"/>
      <c r="H105" s="32"/>
      <c r="I105" s="119"/>
      <c r="J105" s="121">
        <f t="shared" si="1"/>
        <v>0</v>
      </c>
      <c r="K105" s="120" t="e">
        <f>(C105+#REF!+#REF!+F105+H105)*D105/100</f>
        <v>#REF!</v>
      </c>
      <c r="L105" s="168"/>
      <c r="M105" s="168"/>
      <c r="N105" s="168"/>
      <c r="O105" s="168"/>
      <c r="P105" s="113"/>
      <c r="Q105" s="114"/>
      <c r="X105"/>
    </row>
    <row r="106" spans="1:24" ht="12.75" hidden="1" customHeight="1" x14ac:dyDescent="0.25">
      <c r="A106" s="29">
        <v>8</v>
      </c>
      <c r="B106" s="30" t="s">
        <v>50</v>
      </c>
      <c r="C106" s="85"/>
      <c r="D106" s="143"/>
      <c r="E106" s="130"/>
      <c r="F106" s="32"/>
      <c r="G106" s="33"/>
      <c r="H106" s="32"/>
      <c r="I106" s="119"/>
      <c r="J106" s="121">
        <f t="shared" si="1"/>
        <v>0</v>
      </c>
      <c r="K106" s="120" t="e">
        <f>(C106+#REF!+#REF!+F106+H106)*D106/100</f>
        <v>#REF!</v>
      </c>
      <c r="L106" s="168"/>
      <c r="M106" s="168"/>
      <c r="N106" s="168"/>
      <c r="O106" s="168"/>
      <c r="P106" s="113"/>
      <c r="Q106" s="114"/>
      <c r="X106"/>
    </row>
    <row r="107" spans="1:24" ht="12.75" hidden="1" customHeight="1" x14ac:dyDescent="0.25">
      <c r="A107" s="29">
        <v>9</v>
      </c>
      <c r="B107" s="30" t="s">
        <v>51</v>
      </c>
      <c r="C107" s="85"/>
      <c r="D107" s="143"/>
      <c r="E107" s="130"/>
      <c r="F107" s="32"/>
      <c r="G107" s="33"/>
      <c r="H107" s="32"/>
      <c r="I107" s="119"/>
      <c r="J107" s="121">
        <f t="shared" si="1"/>
        <v>0</v>
      </c>
      <c r="K107" s="120" t="e">
        <f>(C107+#REF!+#REF!+F107+H107)*D107/100</f>
        <v>#REF!</v>
      </c>
      <c r="L107" s="168"/>
      <c r="M107" s="168"/>
      <c r="N107" s="168"/>
      <c r="O107" s="168"/>
      <c r="P107" s="113"/>
      <c r="Q107" s="114"/>
      <c r="X107"/>
    </row>
    <row r="108" spans="1:24" ht="12.75" hidden="1" customHeight="1" x14ac:dyDescent="0.25">
      <c r="A108" s="29">
        <v>10</v>
      </c>
      <c r="B108" s="30" t="s">
        <v>52</v>
      </c>
      <c r="C108" s="85">
        <v>200</v>
      </c>
      <c r="D108" s="143">
        <v>54100</v>
      </c>
      <c r="E108" s="130"/>
      <c r="F108" s="32"/>
      <c r="G108" s="33"/>
      <c r="H108" s="32"/>
      <c r="I108" s="130"/>
      <c r="J108" s="121">
        <f t="shared" si="1"/>
        <v>108200</v>
      </c>
      <c r="K108" s="120" t="e">
        <f>(C108+#REF!+#REF!+F108+H108)*D108/100</f>
        <v>#REF!</v>
      </c>
      <c r="L108" s="168"/>
      <c r="M108" s="168"/>
      <c r="N108" s="168"/>
      <c r="O108" s="168"/>
      <c r="P108" s="113"/>
      <c r="Q108" s="114"/>
      <c r="X108"/>
    </row>
    <row r="109" spans="1:24" ht="12.75" hidden="1" customHeight="1" x14ac:dyDescent="0.25">
      <c r="A109" s="29">
        <v>11</v>
      </c>
      <c r="B109" s="30" t="s">
        <v>53</v>
      </c>
      <c r="C109" s="31"/>
      <c r="D109" s="143"/>
      <c r="E109" s="130"/>
      <c r="F109" s="32"/>
      <c r="G109" s="33"/>
      <c r="H109" s="32"/>
      <c r="I109" s="130"/>
      <c r="J109" s="121">
        <f t="shared" si="1"/>
        <v>0</v>
      </c>
      <c r="K109" s="120" t="e">
        <f>(C109+#REF!+#REF!+F109+H109)*D109/100</f>
        <v>#REF!</v>
      </c>
      <c r="L109" s="168"/>
      <c r="M109" s="168"/>
      <c r="N109" s="168"/>
      <c r="O109" s="168"/>
      <c r="P109" s="113"/>
      <c r="Q109" s="114"/>
      <c r="X109"/>
    </row>
    <row r="110" spans="1:24" ht="12.75" hidden="1" customHeight="1" x14ac:dyDescent="0.25">
      <c r="A110" s="29"/>
      <c r="B110" s="86"/>
      <c r="C110" s="31"/>
      <c r="D110" s="26"/>
      <c r="E110" s="161"/>
      <c r="F110" s="128"/>
      <c r="G110" s="126"/>
      <c r="H110" s="132"/>
      <c r="I110" s="131"/>
      <c r="J110" s="145"/>
      <c r="K110" s="146"/>
      <c r="L110" s="169"/>
      <c r="M110" s="169"/>
      <c r="N110" s="169"/>
      <c r="O110" s="169"/>
      <c r="P110" s="113"/>
      <c r="Q110" s="114"/>
      <c r="X110"/>
    </row>
    <row r="111" spans="1:24" ht="12.75" hidden="1" customHeight="1" x14ac:dyDescent="0.25">
      <c r="A111" s="29"/>
      <c r="B111" s="78" t="s">
        <v>54</v>
      </c>
      <c r="C111" s="31"/>
      <c r="D111" s="26"/>
      <c r="E111" s="162"/>
      <c r="F111" s="129"/>
      <c r="G111" s="127"/>
      <c r="H111" s="132" t="str">
        <f>IF(A111&gt;0,#REF!*$E$6/100,"")</f>
        <v/>
      </c>
      <c r="I111" s="131"/>
      <c r="J111" s="145"/>
      <c r="K111" s="146"/>
      <c r="L111" s="169"/>
      <c r="M111" s="169"/>
      <c r="N111" s="169"/>
      <c r="O111" s="169"/>
      <c r="P111" s="113"/>
      <c r="Q111" s="114"/>
      <c r="X111"/>
    </row>
    <row r="112" spans="1:24" ht="12.75" hidden="1" customHeight="1" x14ac:dyDescent="0.25">
      <c r="A112" s="29"/>
      <c r="B112" s="30"/>
      <c r="C112" s="31"/>
      <c r="D112" s="143">
        <v>238263</v>
      </c>
      <c r="E112" s="163"/>
      <c r="F112" s="134"/>
      <c r="G112" s="135"/>
      <c r="H112" s="134">
        <v>-58712</v>
      </c>
      <c r="I112" s="135"/>
      <c r="J112" s="121">
        <f>D112</f>
        <v>238263</v>
      </c>
      <c r="K112" s="136" t="e">
        <f>D112+#REF!+#REF!+F112+H112</f>
        <v>#REF!</v>
      </c>
      <c r="L112" s="170"/>
      <c r="M112" s="170"/>
      <c r="N112" s="170"/>
      <c r="O112" s="170"/>
      <c r="P112" s="113"/>
      <c r="Q112" s="114"/>
      <c r="X112"/>
    </row>
    <row r="113" spans="1:24" ht="12.75" hidden="1" customHeight="1" x14ac:dyDescent="0.25">
      <c r="A113" s="91"/>
      <c r="B113" s="92"/>
      <c r="C113" s="93"/>
      <c r="D113" s="143"/>
      <c r="E113" s="164"/>
      <c r="F113" s="134"/>
      <c r="G113" s="135"/>
      <c r="H113" s="134"/>
      <c r="I113" s="135"/>
      <c r="J113" s="121">
        <f>C113*D113/100</f>
        <v>0</v>
      </c>
      <c r="K113" s="136" t="e">
        <f>(C113+#REF!+#REF!+F113+H113)*D113/100</f>
        <v>#REF!</v>
      </c>
      <c r="L113" s="170"/>
      <c r="M113" s="170"/>
      <c r="N113" s="170"/>
      <c r="O113" s="170"/>
      <c r="P113" s="113"/>
      <c r="Q113" s="114"/>
      <c r="X113"/>
    </row>
    <row r="114" spans="1:24" ht="13.5" hidden="1" customHeight="1" thickBot="1" x14ac:dyDescent="0.3">
      <c r="A114" s="35"/>
      <c r="B114" s="87"/>
      <c r="C114" s="88"/>
      <c r="D114" s="144"/>
      <c r="E114" s="165"/>
      <c r="F114" s="137"/>
      <c r="G114" s="138"/>
      <c r="H114" s="137"/>
      <c r="I114" s="138"/>
      <c r="J114" s="133">
        <f>C114*D114/100</f>
        <v>0</v>
      </c>
      <c r="K114" s="139" t="e">
        <f>(C114+#REF!+#REF!+F114+H114)*D114/100</f>
        <v>#REF!</v>
      </c>
      <c r="L114" s="171"/>
      <c r="M114" s="171"/>
      <c r="N114" s="171"/>
      <c r="O114" s="171"/>
      <c r="P114" s="115"/>
      <c r="Q114" s="116"/>
      <c r="X114"/>
    </row>
    <row r="115" spans="1:24" ht="18.75" hidden="1" customHeight="1" x14ac:dyDescent="0.3">
      <c r="A115" s="57"/>
      <c r="B115" s="61"/>
      <c r="C115" s="95"/>
      <c r="D115" s="96"/>
      <c r="E115" s="97"/>
      <c r="G115" s="98"/>
      <c r="H115" s="99"/>
      <c r="I115" s="140" t="s">
        <v>57</v>
      </c>
      <c r="J115" s="142">
        <f>SUM(J99:J114)</f>
        <v>573913</v>
      </c>
      <c r="K115" s="142" t="e">
        <f>SUM(K99:K114)</f>
        <v>#REF!</v>
      </c>
      <c r="L115" s="142"/>
      <c r="M115" s="142"/>
      <c r="N115" s="142"/>
      <c r="O115" s="142"/>
      <c r="P115" s="100"/>
      <c r="Q115" s="141" t="e">
        <f>K115-J115</f>
        <v>#REF!</v>
      </c>
      <c r="X115"/>
    </row>
    <row r="116" spans="1:24" x14ac:dyDescent="0.25">
      <c r="Q116" s="73"/>
      <c r="X116"/>
    </row>
    <row r="117" spans="1:24" ht="14.5" x14ac:dyDescent="0.25">
      <c r="A117" s="151" t="s">
        <v>17</v>
      </c>
      <c r="B117" s="94" t="s">
        <v>79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3"/>
      <c r="X117"/>
    </row>
    <row r="118" spans="1:24" x14ac:dyDescent="0.25">
      <c r="A118" s="151"/>
      <c r="B118" s="94" t="s">
        <v>80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3"/>
      <c r="X118"/>
    </row>
    <row r="119" spans="1:24" ht="14.5" x14ac:dyDescent="0.25">
      <c r="A119" s="151" t="s">
        <v>18</v>
      </c>
      <c r="B119" s="94" t="s">
        <v>16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3"/>
      <c r="X119"/>
    </row>
    <row r="120" spans="1:24" ht="14.5" x14ac:dyDescent="0.25">
      <c r="A120" s="151" t="s">
        <v>19</v>
      </c>
      <c r="B120" s="94" t="s">
        <v>45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3"/>
      <c r="X120"/>
    </row>
    <row r="121" spans="1:24" x14ac:dyDescent="0.25">
      <c r="A121" s="151"/>
      <c r="B121" s="94" t="s">
        <v>44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3"/>
      <c r="X121"/>
    </row>
    <row r="122" spans="1:24" ht="14.5" x14ac:dyDescent="0.25">
      <c r="A122" s="151" t="s">
        <v>81</v>
      </c>
      <c r="B122" s="94" t="s">
        <v>82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3"/>
      <c r="X122"/>
    </row>
    <row r="123" spans="1:24" ht="14.5" x14ac:dyDescent="0.25">
      <c r="A123" s="41" t="s">
        <v>73</v>
      </c>
      <c r="B123" s="42" t="s">
        <v>88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3"/>
      <c r="X123"/>
    </row>
    <row r="124" spans="1:24" x14ac:dyDescent="0.25">
      <c r="A124" s="41"/>
      <c r="B124" s="42" t="s">
        <v>86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3"/>
      <c r="X124"/>
    </row>
    <row r="125" spans="1:24" ht="14.5" x14ac:dyDescent="0.25">
      <c r="A125" s="41" t="s">
        <v>83</v>
      </c>
      <c r="B125" s="152" t="s">
        <v>87</v>
      </c>
      <c r="F125" s="5"/>
      <c r="G125" s="5"/>
      <c r="H125" s="5"/>
      <c r="I125" s="5"/>
      <c r="J125" s="5"/>
      <c r="K125" s="5"/>
      <c r="Q125" s="73"/>
      <c r="X125"/>
    </row>
    <row r="126" spans="1:24" x14ac:dyDescent="0.25">
      <c r="G126" s="76"/>
      <c r="H126" s="76"/>
      <c r="I126" s="76"/>
      <c r="J126" s="76"/>
      <c r="K126" s="61"/>
    </row>
    <row r="127" spans="1:24" x14ac:dyDescent="0.25">
      <c r="G127" s="76"/>
      <c r="H127" s="76"/>
      <c r="I127" s="76"/>
      <c r="J127" s="76"/>
      <c r="K127" s="61"/>
    </row>
    <row r="128" spans="1:24" x14ac:dyDescent="0.25">
      <c r="E128" s="42"/>
      <c r="F128" s="41"/>
      <c r="G128" s="41"/>
      <c r="H128" s="41"/>
      <c r="I128" s="41"/>
      <c r="J128" s="41"/>
      <c r="K128" s="42"/>
    </row>
    <row r="137" ht="24.9" customHeight="1" x14ac:dyDescent="0.25"/>
    <row r="138" ht="24.9" customHeight="1" x14ac:dyDescent="0.25"/>
    <row r="139" ht="24.9" customHeight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</sheetData>
  <mergeCells count="13">
    <mergeCell ref="E8:F8"/>
    <mergeCell ref="G8:J9"/>
    <mergeCell ref="E67:F67"/>
    <mergeCell ref="G67:J68"/>
    <mergeCell ref="E9:F9"/>
    <mergeCell ref="A14:A15"/>
    <mergeCell ref="B14:B15"/>
    <mergeCell ref="C14:C15"/>
    <mergeCell ref="P96:Q96"/>
    <mergeCell ref="J96:K96"/>
    <mergeCell ref="E68:F68"/>
    <mergeCell ref="H95:I95"/>
    <mergeCell ref="F95:G95"/>
  </mergeCells>
  <phoneticPr fontId="0" type="noConversion"/>
  <printOptions horizontalCentered="1" verticalCentered="1"/>
  <pageMargins left="0.19685039370078741" right="0.19685039370078741" top="0.74803149606299213" bottom="0.23622047244094491" header="0.19685039370078741" footer="0.27559055118110237"/>
  <pageSetup paperSize="9" scale="48" orientation="landscape" r:id="rId1"/>
  <headerFooter alignWithMargins="0">
    <oddHeader xml:space="preserve">&amp;CStellenrahmenplan; hier: Mitarbeiterstellen&amp;R Seite &amp;P von &amp;N </oddHeader>
  </headerFooter>
  <rowBreaks count="1" manualBreakCount="1">
    <brk id="6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ecsBD CT Generalaktenzeichendokument</Name>
    <Synchronization>Asynchronous</Synchronization>
    <Type>10001</Type>
    <SequenceNumber>10000</SequenceNumber>
    <Url/>
    <Assembly>ECSpand.SharePoint.BusinessData, Version=1.0.0.0, Culture=neutral, PublicKeyToken=987a05e2e6de939f</Assembly>
    <Class>ECSpand.SharePoint.BusinessData.Receiver</Class>
    <Data/>
    <Filter/>
  </Receiver>
  <Receiver>
    <Name>ecsBD CT Generalaktenzeichendokument</Name>
    <Synchronization>Asynchronous</Synchronization>
    <Type>10002</Type>
    <SequenceNumber>10000</SequenceNumber>
    <Url/>
    <Assembly>ECSpand.SharePoint.BusinessData, Version=1.0.0.0, Culture=neutral, PublicKeyToken=987a05e2e6de939f</Assembly>
    <Class>ECSpand.SharePoint.BusinessData.Receiver</Class>
    <Data/>
    <Filter/>
  </Receiver>
  <Receiver>
    <Name>ecsBD CT Generalaktenzeichendokument</Name>
    <Synchronization>Synchronous</Synchronization>
    <Type>1</Type>
    <SequenceNumber>10000</SequenceNumber>
    <Url/>
    <Assembly>ECSpand.SharePoint.BusinessData, Version=1.0.0.0, Culture=neutral, PublicKeyToken=987a05e2e6de939f</Assembly>
    <Class>ECSpand.SharePoint.BusinessData.Receiver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AZV xmlns="029c5a45-dfe3-462e-864f-3892ee35d773" xsi:nil="true"/>
    <dmsWFKommentare xmlns="029c5a45-dfe3-462e-864f-3892ee35d773" xsi:nil="true"/>
    <dmsInAbsendungGegebenAm xmlns="029c5a45-dfe3-462e-864f-3892ee35d773" xsi:nil="true"/>
    <dmsAktenzeichen xmlns="029c5a45-dfe3-462e-864f-3892ee35d773">N-702-13</dmsAktenzeichen>
    <dmsWorkflowStatus xmlns="029c5a45-dfe3-462e-864f-3892ee35d773">Leerlauf</dmsWorkflowStatus>
    <dmsWeitereInfo xmlns="029c5a45-dfe3-462e-864f-3892ee35d773" xsi:nil="true"/>
    <dmsKommentar xmlns="029c5a45-dfe3-462e-864f-3892ee35d773" xsi:nil="true"/>
    <dmsDokumenttyp xmlns="029c5a45-dfe3-462e-864f-3892ee35d773" xsi:nil="true"/>
    <dmsWFBeteiligtePers xmlns="029c5a45-dfe3-462e-864f-3892ee35d773" xsi:nil="true"/>
    <dmsCompleteWFComments xmlns="04e50a3a-2aca-40aa-a0a3-c107e378899d" xsi:nil="true"/>
    <dmsVorgangsNr xmlns="029c5a45-dfe3-462e-864f-3892ee35d773">V-N-702-13-U686</dmsVorgangsNr>
    <dmsArchivstatus xmlns="029c5a45-dfe3-462e-864f-3892ee35d773" xsi:nil="true"/>
    <dmsTrackingID xmlns="029c5a45-dfe3-462e-864f-3892ee35d773" xsi:nil="true"/>
    <dmsMitzeichnungsdatum xmlns="029c5a45-dfe3-462e-864f-3892ee35d773" xsi:nil="true"/>
    <dmsAufTermin xmlns="029c5a45-dfe3-462e-864f-3892ee35d773" xsi:nil="true"/>
    <dmsWebsiteID xmlns="029c5a45-dfe3-462e-864f-3892ee35d773">N-702</dmsWebsiteID>
    <dmsEmpfehlung xmlns="029c5a45-dfe3-462e-864f-3892ee35d773" xsi:nil="true"/>
    <dmsSachbearbeiter xmlns="029c5a45-dfe3-462e-864f-3892ee35d773">
      <UserInfo>
        <DisplayName/>
        <AccountId xsi:nil="true"/>
        <AccountType/>
      </UserInfo>
    </dmsSachbearbeiter>
    <dmsAufgabeAktuellBei xmlns="029c5a45-dfe3-462e-864f-3892ee35d773">
      <UserInfo>
        <DisplayName/>
        <AccountId xsi:nil="true"/>
        <AccountType/>
      </UserInfo>
    </dmsAufgabeAktuellBei>
    <dmsZDAR xmlns="029c5a45-dfe3-462e-864f-3892ee35d773" xsi:nil="true"/>
    <dmsIBPKommentar xmlns="029c5a45-dfe3-462e-864f-3892ee35d773" xsi:nil="true"/>
    <dmsAnNewSystemUebergeben xmlns="029c5a45-dfe3-462e-864f-3892ee35d773" xsi:nil="true"/>
    <dmsZDA xmlns="029c5a45-dfe3-462e-864f-3892ee35d773" xsi:nil="true"/>
    <dmsWFBeteiligte xmlns="029c5a45-dfe3-462e-864f-3892ee35d773">
      <UserInfo>
        <DisplayName/>
        <AccountId xsi:nil="true"/>
        <AccountType/>
      </UserInfo>
    </dmsWFBeteiligte>
    <dmsGeneralaktenzeichen xmlns="029c5a45-dfe3-462e-864f-3892ee35d773" xsi:nil="true"/>
    <dmsAusgabedatum xmlns="029c5a45-dfe3-462e-864f-3892ee35d773" xsi:nil="true"/>
    <Renditions xmlns="793fe5f8-8e0c-4887-8c30-71bdf6999e32">2</Renditions>
    <RenditionsVersion xmlns="793fe5f8-8e0c-4887-8c30-71bdf6999e32">1024</RenditionsVersion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eneralaktenzeichendokument" ma:contentTypeID="0x01010023D77A12513E7742B3F9F67512F5CD6800E2AB4104D18DBD4C9C8DFB2E0D61BFDC" ma:contentTypeVersion="78" ma:contentTypeDescription="" ma:contentTypeScope="" ma:versionID="40ba449fd397f4c5012a4b4ca9014817">
  <xsd:schema xmlns:xsd="http://www.w3.org/2001/XMLSchema" xmlns:xs="http://www.w3.org/2001/XMLSchema" xmlns:p="http://schemas.microsoft.com/office/2006/metadata/properties" xmlns:ns2="793fe5f8-8e0c-4887-8c30-71bdf6999e32" xmlns:ns3="029c5a45-dfe3-462e-864f-3892ee35d773" xmlns:ns4="04e50a3a-2aca-40aa-a0a3-c107e378899d" targetNamespace="http://schemas.microsoft.com/office/2006/metadata/properties" ma:root="true" ma:fieldsID="51f4e05d29eeaf81f2bd00c0c01bd83f" ns2:_="" ns3:_="" ns4:_="">
    <xsd:import namespace="793fe5f8-8e0c-4887-8c30-71bdf6999e32"/>
    <xsd:import namespace="029c5a45-dfe3-462e-864f-3892ee35d773"/>
    <xsd:import namespace="04e50a3a-2aca-40aa-a0a3-c107e378899d"/>
    <xsd:element name="properties">
      <xsd:complexType>
        <xsd:sequence>
          <xsd:element name="documentManagement">
            <xsd:complexType>
              <xsd:all>
                <xsd:element ref="ns2:Renditions" minOccurs="0"/>
                <xsd:element ref="ns2:RenditionsVersion" minOccurs="0"/>
                <xsd:element ref="ns3:dmsAktenzeichen" minOccurs="0"/>
                <xsd:element ref="ns3:dmsDokumenttyp" minOccurs="0"/>
                <xsd:element ref="ns3:dmsGeneralaktenzeichen" minOccurs="0"/>
                <xsd:element ref="ns3:dmsWebsiteID" minOccurs="0"/>
                <xsd:element ref="ns3:dmsAZV" minOccurs="0"/>
                <xsd:element ref="ns3:dmsZDA" minOccurs="0"/>
                <xsd:element ref="ns3:dmsWorkflowStatus" minOccurs="0"/>
                <xsd:element ref="ns3:dmsWFBeteiligte" minOccurs="0"/>
                <xsd:element ref="ns3:dmsVorgangsNr" minOccurs="0"/>
                <xsd:element ref="ns3:dmsEmpfehlung" minOccurs="0"/>
                <xsd:element ref="ns3:dmsKommentar" minOccurs="0"/>
                <xsd:element ref="ns3:dmsSachbearbeiter" minOccurs="0"/>
                <xsd:element ref="ns3:dmsZDAR" minOccurs="0"/>
                <xsd:element ref="ns3:dmsAufgabeAktuellBei" minOccurs="0"/>
                <xsd:element ref="ns3:dmsWeitereInfo" minOccurs="0"/>
                <xsd:element ref="ns3:dmsWFBeteiligtePers" minOccurs="0"/>
                <xsd:element ref="ns3:dmsWFKommentare" minOccurs="0"/>
                <xsd:element ref="ns3:dmsIBPKommentar" minOccurs="0"/>
                <xsd:element ref="ns3:dmsAufTermin" minOccurs="0"/>
                <xsd:element ref="ns3:dmsMitzeichnungsdatum" minOccurs="0"/>
                <xsd:element ref="ns3:dmsAusgabedatum" minOccurs="0"/>
                <xsd:element ref="ns3:dmsArchivstatus" minOccurs="0"/>
                <xsd:element ref="ns3:dmsInAbsendungGegebenAm" minOccurs="0"/>
                <xsd:element ref="ns3:dmsTrackingID" minOccurs="0"/>
                <xsd:element ref="ns3:dmsAnNewSystemUebergeben" minOccurs="0"/>
                <xsd:element ref="ns4:dmsCompleteWF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fe5f8-8e0c-4887-8c30-71bdf6999e32" elementFormDefault="qualified">
    <xsd:import namespace="http://schemas.microsoft.com/office/2006/documentManagement/types"/>
    <xsd:import namespace="http://schemas.microsoft.com/office/infopath/2007/PartnerControls"/>
    <xsd:element name="Renditions" ma:index="8" nillable="true" ma:displayName="Renditions" ma:decimals="0" ma:hidden="true" ma:internalName="Renditions">
      <xsd:simpleType>
        <xsd:restriction base="dms:Number"/>
      </xsd:simpleType>
    </xsd:element>
    <xsd:element name="RenditionsVersion" ma:index="9" nillable="true" ma:displayName="RenditionsVersion" ma:decimals="0" ma:hidden="true" ma:internalName="RenditionsVersio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c5a45-dfe3-462e-864f-3892ee35d773" elementFormDefault="qualified">
    <xsd:import namespace="http://schemas.microsoft.com/office/2006/documentManagement/types"/>
    <xsd:import namespace="http://schemas.microsoft.com/office/infopath/2007/PartnerControls"/>
    <xsd:element name="dmsAktenzeichen" ma:index="11" nillable="true" ma:displayName="Aktenzeichen" ma:description="Bitte eindeutiges Aktenzeichen eintragen! Die Vergabe erfolgt NICHT automatisch!" ma:hidden="true" ma:indexed="true" ma:internalName="dmsAktenzeichen" ma:readOnly="false">
      <xsd:simpleType>
        <xsd:restriction base="dms:Text">
          <xsd:maxLength value="255"/>
        </xsd:restriction>
      </xsd:simpleType>
    </xsd:element>
    <xsd:element name="dmsDokumenttyp" ma:index="12" nillable="true" ma:displayName="Dokumenttyp" ma:format="Dropdown" ma:indexed="true" ma:internalName="dmsDokumenttyp">
      <xsd:simpleType>
        <xsd:restriction base="dms:Choice">
          <xsd:enumeration value="-"/>
          <xsd:enumeration value="Ablehnungen"/>
          <xsd:enumeration value="Abrechnung Versorgungsbeiträge"/>
          <xsd:enumeration value="Abtretungserklärung"/>
          <xsd:enumeration value="Anfrage auf Rechtsberatung"/>
          <xsd:enumeration value="Anfrage vom Arbeitsgericht"/>
          <xsd:enumeration value="Anfrage vom Familiengericht"/>
          <xsd:enumeration value="Anfrage vom Rentenversicherer"/>
          <xsd:enumeration value="Anfragen zur Nachversicherung"/>
          <xsd:enumeration value="Anordnung"/>
          <xsd:enumeration value="Anschreiben des Kirchenkreisamtes"/>
          <xsd:enumeration value="Antrag auf Abschlagszahlung"/>
          <xsd:enumeration value="Antrag auf Befreiung von der Residenzpflicht"/>
          <xsd:enumeration value="Antrag auf das Einvernehmen"/>
          <xsd:enumeration value="Antrag auf Trennungsgeld (monatlich)"/>
          <xsd:enumeration value="BDA nach Elternzeit"/>
          <xsd:enumeration value="BDA-Berechnung"/>
          <xsd:enumeration value="BDA-Festsetzung"/>
          <xsd:enumeration value="Beihilfeabrechnung"/>
          <xsd:enumeration value="Besoldungserstattung"/>
          <xsd:enumeration value="Bewerbungsfähigkeit"/>
          <xsd:enumeration value="Einladung Ephoralpraktikum"/>
          <xsd:enumeration value="Einsegnungsurkunde"/>
          <xsd:enumeration value="Einwilligung"/>
          <xsd:enumeration value="Entlassung"/>
          <xsd:enumeration value="Entlassung/Ruhestand"/>
          <xsd:enumeration value="Festsetzung des Trenungsgelds"/>
          <xsd:enumeration value="Haushaltsüberwachungsliste"/>
          <xsd:enumeration value="Interne Voten"/>
          <xsd:enumeration value="Kirchenmusiker-Zeugnisse"/>
          <xsd:enumeration value="Kollegbeschluss"/>
          <xsd:enumeration value="Kollegvorlage"/>
          <xsd:enumeration value="Kostenvoranschläge für Umzugskosten"/>
          <xsd:enumeration value="Kündigung"/>
          <xsd:enumeration value="Mitteilungen"/>
          <xsd:enumeration value="Nachgewährung der Umzugskosten"/>
          <xsd:enumeration value="Nachversicherung/Aufschub der Nachversicherung"/>
          <xsd:enumeration value="Neuantrag"/>
          <xsd:enumeration value="Newsletter der Referatsgruppe"/>
          <xsd:enumeration value="Originalrechnung des Spediteurs"/>
          <xsd:enumeration value="Personalunterlagen eines Mitarbeiters"/>
          <xsd:enumeration value="Pfarrer auf Probe"/>
          <xsd:enumeration value="Rundverfügungen"/>
          <xsd:enumeration value="Rundverfügungen/Mitteilungen G+K"/>
          <xsd:enumeration value="Sachkostenabrechnung"/>
          <xsd:enumeration value="Schreiben mit der Abschlagszahlung"/>
          <xsd:enumeration value="Schriftliche Antwort an den Anfragenden"/>
          <xsd:enumeration value="Sitzungsprotokolle"/>
          <xsd:enumeration value="Stellungnahme zur Anfrage/Arbeitsgericht"/>
          <xsd:enumeration value="Stellungnahme zur Anfrage/Familiengericht"/>
          <xsd:enumeration value="Stellungnahme zur Anfrage/Rentenversicherer"/>
          <xsd:enumeration value="Strukturanpassungsfonds"/>
          <xsd:enumeration value="Trennungsgeldzusage"/>
          <xsd:enumeration value="Übersendung Abtretungserklärung"/>
          <xsd:enumeration value="Umzugskostenzusage"/>
          <xsd:enumeration value="Verfügung vom ref. 37"/>
          <xsd:enumeration value="Vermerk zur Rechtslage"/>
          <xsd:enumeration value="Versetzungsverfahren - Beendigung"/>
          <xsd:enumeration value="Versetzungsverfahren - Einleitung"/>
          <xsd:enumeration value="Votum auf das Einvernehmen"/>
          <xsd:enumeration value="Wiederbesetzungssperre"/>
          <xsd:enumeration value="Zulagen für Pastor/Pastorin"/>
        </xsd:restriction>
      </xsd:simpleType>
    </xsd:element>
    <xsd:element name="dmsGeneralaktenzeichen" ma:index="13" nillable="true" ma:displayName="Generalaktenzeichen" ma:hidden="true" ma:indexed="true" ma:list="{13066c13-9c20-4dcf-b6de-f7eb92189bd9}" ma:internalName="dmsGeneralaktenzeichen" ma:readOnly="false" ma:showField="dmsAktenzeichen" ma:web="029c5a45-dfe3-462e-864f-3892ee35d773">
      <xsd:simpleType>
        <xsd:restriction base="dms:Lookup"/>
      </xsd:simpleType>
    </xsd:element>
    <xsd:element name="dmsWebsiteID" ma:index="14" nillable="true" ma:displayName="Website ID" ma:hidden="true" ma:indexed="true" ma:internalName="dmsWebsiteID" ma:readOnly="false">
      <xsd:simpleType>
        <xsd:restriction base="dms:Text">
          <xsd:maxLength value="255"/>
        </xsd:restriction>
      </xsd:simpleType>
    </xsd:element>
    <xsd:element name="dmsAZV" ma:index="15" nillable="true" ma:displayName="AZ/V" ma:hidden="true" ma:internalName="dmsAZV" ma:readOnly="false">
      <xsd:simpleType>
        <xsd:restriction base="dms:Text">
          <xsd:maxLength value="255"/>
        </xsd:restriction>
      </xsd:simpleType>
    </xsd:element>
    <xsd:element name="dmsZDA" ma:index="16" nillable="true" ma:displayName="ZDA" ma:format="DateOnly" ma:hidden="true" ma:internalName="dmsZDA" ma:readOnly="false">
      <xsd:simpleType>
        <xsd:restriction base="dms:DateTime"/>
      </xsd:simpleType>
    </xsd:element>
    <xsd:element name="dmsWorkflowStatus" ma:index="17" nillable="true" ma:displayName="Workflowstatus" ma:default="Leerlauf" ma:format="Dropdown" ma:hidden="true" ma:internalName="dmsWorkflowStatus" ma:readOnly="false">
      <xsd:simpleType>
        <xsd:restriction base="dms:Choice">
          <xsd:enumeration value="Leerlauf"/>
          <xsd:enumeration value="Ad-Hoc Workflow laufend"/>
          <xsd:enumeration value="Abschrift laufend"/>
          <xsd:enumeration value="Mitzeichnung laufend"/>
          <xsd:enumeration value="Schlußzeichnung laufend"/>
          <xsd:enumeration value="Laufend"/>
          <xsd:enumeration value="Gesperrt"/>
        </xsd:restriction>
      </xsd:simpleType>
    </xsd:element>
    <xsd:element name="dmsWFBeteiligte" ma:index="18" nillable="true" ma:displayName="Beteiligte Personen" ma:hidden="true" ma:list="UserInfo" ma:SharePointGroup="8" ma:internalName="dmsWFBeteiligt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msVorgangsNr" ma:index="19" nillable="true" ma:displayName="Vorgangs-Nr." ma:hidden="true" ma:internalName="dmsVorgangsNr" ma:readOnly="false">
      <xsd:simpleType>
        <xsd:restriction base="dms:Text">
          <xsd:maxLength value="255"/>
        </xsd:restriction>
      </xsd:simpleType>
    </xsd:element>
    <xsd:element name="dmsEmpfehlung" ma:index="22" nillable="true" ma:displayName="Empfehlung" ma:format="Dropdown" ma:hidden="true" ma:internalName="dmsEmpfehlung" ma:readOnly="false">
      <xsd:simpleType>
        <xsd:restriction base="dms:Choice">
          <xsd:enumeration value="vernichten"/>
          <xsd:enumeration value="weiterführen"/>
          <xsd:enumeration value="archivieren"/>
        </xsd:restriction>
      </xsd:simpleType>
    </xsd:element>
    <xsd:element name="dmsKommentar" ma:index="23" nillable="true" ma:displayName="Kommentar" ma:hidden="true" ma:internalName="dmsKommentar" ma:readOnly="false">
      <xsd:simpleType>
        <xsd:restriction base="dms:Note"/>
      </xsd:simpleType>
    </xsd:element>
    <xsd:element name="dmsSachbearbeiter" ma:index="24" nillable="true" ma:displayName="Sachbearbeiter" ma:hidden="true" ma:list="UserInfo" ma:SearchPeopleOnly="false" ma:SharePointGroup="0" ma:internalName="dmsSachbearbeit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msZDAR" ma:index="25" nillable="true" ma:displayName="ZDA-Rueck" ma:hidden="true" ma:internalName="dmsZDAR" ma:readOnly="false">
      <xsd:simpleType>
        <xsd:restriction base="dms:Text">
          <xsd:maxLength value="255"/>
        </xsd:restriction>
      </xsd:simpleType>
    </xsd:element>
    <xsd:element name="dmsAufgabeAktuellBei" ma:index="28" nillable="true" ma:displayName="Mitzeichnung aktuell bei" ma:hidden="true" ma:list="UserInfo" ma:SharePointGroup="8" ma:internalName="dmsAufgabeAktuellBei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msWeitereInfo" ma:index="31" nillable="true" ma:displayName="weitere Info" ma:internalName="dmsWeitereInfo">
      <xsd:simpleType>
        <xsd:restriction base="dms:Note">
          <xsd:maxLength value="255"/>
        </xsd:restriction>
      </xsd:simpleType>
    </xsd:element>
    <xsd:element name="dmsWFBeteiligtePers" ma:index="32" nillable="true" ma:displayName="am WF beteiligte Personen" ma:hidden="true" ma:internalName="dmsWFBeteiligtePers" ma:readOnly="false">
      <xsd:simpleType>
        <xsd:restriction base="dms:Text">
          <xsd:maxLength value="255"/>
        </xsd:restriction>
      </xsd:simpleType>
    </xsd:element>
    <xsd:element name="dmsWFKommentare" ma:index="33" nillable="true" ma:displayName="Workflowkommentare" ma:hidden="true" ma:internalName="dmsWFKommentare" ma:readOnly="false">
      <xsd:simpleType>
        <xsd:restriction base="dms:Note"/>
      </xsd:simpleType>
    </xsd:element>
    <xsd:element name="dmsIBPKommentar" ma:index="34" nillable="true" ma:displayName="Kommentar aus Posteingang" ma:hidden="true" ma:internalName="dmsIBPKommentar" ma:readOnly="false">
      <xsd:simpleType>
        <xsd:restriction base="dms:Note"/>
      </xsd:simpleType>
    </xsd:element>
    <xsd:element name="dmsAufTermin" ma:index="37" nillable="true" ma:displayName="Liegt auf Termin" ma:description="" ma:hidden="true" ma:internalName="dmsAufTermin" ma:readOnly="false">
      <xsd:simpleType>
        <xsd:restriction base="dms:Boolean"/>
      </xsd:simpleType>
    </xsd:element>
    <xsd:element name="dmsMitzeichnungsdatum" ma:index="38" nillable="true" ma:displayName="Mitzeichnungsdatum" ma:description="" ma:format="DateOnly" ma:hidden="true" ma:internalName="dmsMitzeichnungsdatum" ma:readOnly="false">
      <xsd:simpleType>
        <xsd:restriction base="dms:DateTime"/>
      </xsd:simpleType>
    </xsd:element>
    <xsd:element name="dmsAusgabedatum" ma:index="39" nillable="true" ma:displayName="Ausgabedatum" ma:description="" ma:format="DateOnly" ma:hidden="true" ma:internalName="dmsAusgabedatum" ma:readOnly="false">
      <xsd:simpleType>
        <xsd:restriction base="dms:DateTime"/>
      </xsd:simpleType>
    </xsd:element>
    <xsd:element name="dmsArchivstatus" ma:index="40" nillable="true" ma:displayName="Archivstatus" ma:hidden="true" ma:internalName="dmsArchivstatus" ma:readOnly="false">
      <xsd:simpleType>
        <xsd:restriction base="dms:Text">
          <xsd:maxLength value="255"/>
        </xsd:restriction>
      </xsd:simpleType>
    </xsd:element>
    <xsd:element name="dmsInAbsendungGegebenAm" ma:index="41" nillable="true" ma:displayName="In Absendung gegeben am" ma:format="DateOnly" ma:hidden="true" ma:internalName="dmsInAbsendungGegebenAm" ma:readOnly="false">
      <xsd:simpleType>
        <xsd:restriction base="dms:DateTime"/>
      </xsd:simpleType>
    </xsd:element>
    <xsd:element name="dmsTrackingID" ma:index="42" nillable="true" ma:displayName="TrackingID" ma:hidden="true" ma:internalName="dmsTrackingID" ma:readOnly="false">
      <xsd:simpleType>
        <xsd:restriction base="dms:Text">
          <xsd:maxLength value="255"/>
        </xsd:restriction>
      </xsd:simpleType>
    </xsd:element>
    <xsd:element name="dmsAnNewSystemUebergeben" ma:index="43" nillable="true" ma:displayName="ePortal Übergabe" ma:format="DateOnly" ma:hidden="true" ma:internalName="dmsAnNewSystemUebergeben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50a3a-2aca-40aa-a0a3-c107e378899d" elementFormDefault="qualified">
    <xsd:import namespace="http://schemas.microsoft.com/office/2006/documentManagement/types"/>
    <xsd:import namespace="http://schemas.microsoft.com/office/infopath/2007/PartnerControls"/>
    <xsd:element name="dmsCompleteWFComments" ma:index="44" nillable="true" ma:displayName="Workflow-Kommentare" ma:internalName="dmsCompleteWFComment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169C28-3C00-486D-BBC7-CF8B2E89102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A4DF927-54D1-4F9A-80B1-9284869E794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3ECD25E-0F94-452C-B073-88A8A4900452}">
  <ds:schemaRefs>
    <ds:schemaRef ds:uri="http://purl.org/dc/terms/"/>
    <ds:schemaRef ds:uri="http://schemas.microsoft.com/office/2006/metadata/properties"/>
    <ds:schemaRef ds:uri="04e50a3a-2aca-40aa-a0a3-c107e378899d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029c5a45-dfe3-462e-864f-3892ee35d773"/>
    <ds:schemaRef ds:uri="http://schemas.microsoft.com/office/infopath/2007/PartnerControls"/>
    <ds:schemaRef ds:uri="http://schemas.openxmlformats.org/package/2006/metadata/core-properties"/>
    <ds:schemaRef ds:uri="793fe5f8-8e0c-4887-8c30-71bdf6999e32"/>
  </ds:schemaRefs>
</ds:datastoreItem>
</file>

<file path=customXml/itemProps4.xml><?xml version="1.0" encoding="utf-8"?>
<ds:datastoreItem xmlns:ds="http://schemas.openxmlformats.org/officeDocument/2006/customXml" ds:itemID="{F956BF5C-E37E-4706-AFAA-0327D6D67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3fe5f8-8e0c-4887-8c30-71bdf6999e32"/>
    <ds:schemaRef ds:uri="029c5a45-dfe3-462e-864f-3892ee35d773"/>
    <ds:schemaRef ds:uri="04e50a3a-2aca-40aa-a0a3-c107e37889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5D5C261-3AF6-4FA7-90A3-4A2221445B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Vorbemerkungen</vt:lpstr>
      <vt:lpstr>Pfarrstellen</vt:lpstr>
      <vt:lpstr>Mitarbeiterstellen</vt:lpstr>
      <vt:lpstr>Mitarbeiterstellen!Druckbereich</vt:lpstr>
      <vt:lpstr>Pfarrstellen!Druckbereich</vt:lpstr>
      <vt:lpstr>Vorbemerkungen!Druckbereich</vt:lpstr>
      <vt:lpstr>Pfarrstellen!Drucktitel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Muster_Stellenrahmenplanung 2023 ff._(Kurzfassung)</dc:title>
  <dc:creator>Birgit Willudda</dc:creator>
  <cp:lastModifiedBy>Müller, Mathias</cp:lastModifiedBy>
  <cp:lastPrinted>2022-03-17T13:21:28Z</cp:lastPrinted>
  <dcterms:created xsi:type="dcterms:W3CDTF">1996-10-17T05:27:31Z</dcterms:created>
  <dcterms:modified xsi:type="dcterms:W3CDTF">2022-06-02T11:04:25Z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COO.2122.100.2.1706953</vt:lpwstr>
  </property>
  <property fmtid="{D5CDD505-2E9C-101B-9397-08002B2CF9AE}" pid="3" name="FSC#COOELAK@1.1001:Subject">
    <vt:lpwstr>Muster_Stellenrahmenplanung 2017 ff._(Kurzfassung)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Willudda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23.03.2016</vt:lpwstr>
  </property>
  <property fmtid="{D5CDD505-2E9C-101B-9397-08002B2CF9AE}" pid="18" name="FSC#COOELAK@1.1001:OU">
    <vt:lpwstr>HAUSH (Haushaltsbüro)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*COO.2122.100.2.1706953*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FSCGOVDE@1.1001:FileRefOUEmail">
    <vt:lpwstr/>
  </property>
  <property fmtid="{D5CDD505-2E9C-101B-9397-08002B2CF9AE}" pid="42" name="FSC#FSCGOVDE@1.1001:ProcedureReference">
    <vt:lpwstr/>
  </property>
  <property fmtid="{D5CDD505-2E9C-101B-9397-08002B2CF9AE}" pid="43" name="FSC#FSCGOVDE@1.1001:FileSubject">
    <vt:lpwstr/>
  </property>
  <property fmtid="{D5CDD505-2E9C-101B-9397-08002B2CF9AE}" pid="44" name="FSC#FSCGOVDE@1.1001:ProcedureSubject">
    <vt:lpwstr/>
  </property>
  <property fmtid="{D5CDD505-2E9C-101B-9397-08002B2CF9AE}" pid="45" name="FSC#FSCGOVDE@1.1001:SignFinalVersionBy">
    <vt:lpwstr/>
  </property>
  <property fmtid="{D5CDD505-2E9C-101B-9397-08002B2CF9AE}" pid="46" name="FSC#FSCGOVDE@1.1001:SignFinalVersionAt">
    <vt:lpwstr/>
  </property>
  <property fmtid="{D5CDD505-2E9C-101B-9397-08002B2CF9AE}" pid="47" name="FSC#FSCGOVDE@1.1001:ProcedureRefBarCode">
    <vt:lpwstr/>
  </property>
  <property fmtid="{D5CDD505-2E9C-101B-9397-08002B2CF9AE}" pid="48" name="FSC#FSCGOVDE@1.1001:FileAddSubj">
    <vt:lpwstr/>
  </property>
  <property fmtid="{D5CDD505-2E9C-101B-9397-08002B2CF9AE}" pid="49" name="FSC#FSCGOVDE@1.1001:DocumentSubj">
    <vt:lpwstr/>
  </property>
  <property fmtid="{D5CDD505-2E9C-101B-9397-08002B2CF9AE}" pid="50" name="FSC#FSCGOVDE@1.1001:FileRel">
    <vt:lpwstr/>
  </property>
  <property fmtid="{D5CDD505-2E9C-101B-9397-08002B2CF9AE}" pid="51" name="FSC#COOELAK@1.1001:CurrentUserRolePos">
    <vt:lpwstr>Sachbearbeiter/-in</vt:lpwstr>
  </property>
  <property fmtid="{D5CDD505-2E9C-101B-9397-08002B2CF9AE}" pid="52" name="FSC#COOELAK@1.1001:CurrentUserEmail">
    <vt:lpwstr>Birgit.Willudda@evlka.de</vt:lpwstr>
  </property>
  <property fmtid="{D5CDD505-2E9C-101B-9397-08002B2CF9AE}" pid="53" name="URL">
    <vt:lpwstr/>
  </property>
  <property fmtid="{D5CDD505-2E9C-101B-9397-08002B2CF9AE}" pid="54" name="EcsLinkData">
    <vt:lpwstr/>
  </property>
  <property fmtid="{D5CDD505-2E9C-101B-9397-08002B2CF9AE}" pid="55" name="ContentTypeId">
    <vt:lpwstr>0x01010023D77A12513E7742B3F9F67512F5CD6800E2AB4104D18DBD4C9C8DFB2E0D61BFDC</vt:lpwstr>
  </property>
</Properties>
</file>